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575" activeTab="0"/>
  </bookViews>
  <sheets>
    <sheet name="Foglio1" sheetId="1" r:id="rId1"/>
    <sheet name="Grafico1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<sst xmlns="http://schemas.openxmlformats.org/spreadsheetml/2006/main" count="26" uniqueCount="19">
  <si>
    <t xml:space="preserve"> 2 x 2 x 3 x 13</t>
  </si>
  <si>
    <t xml:space="preserve"> 2 x 2 x 2 x 7 x 13</t>
  </si>
  <si>
    <t xml:space="preserve"> 2 x 2 x 2 x 3</t>
  </si>
  <si>
    <t xml:space="preserve"> 2 x 2 x 11</t>
  </si>
  <si>
    <t xml:space="preserve"> 2 x 2 x 3 x 5</t>
  </si>
  <si>
    <t xml:space="preserve"> 2x 2 x 2 x 3 x 3</t>
  </si>
  <si>
    <t xml:space="preserve"> 2 x 2 x 2 x 2 x 5</t>
  </si>
  <si>
    <t xml:space="preserve"> 2 x 2 x 3 x 7</t>
  </si>
  <si>
    <t xml:space="preserve"> 2 x 2 x 3 x 11</t>
  </si>
  <si>
    <t xml:space="preserve"> 2 x 5 x 11</t>
  </si>
  <si>
    <t xml:space="preserve"> 2 x 3 x 3 x 5</t>
  </si>
  <si>
    <t xml:space="preserve"> 2 x 2 x 2 x 7</t>
  </si>
  <si>
    <t xml:space="preserve"> 2 x 2 x 7</t>
  </si>
  <si>
    <t xml:space="preserve"> 2 x 3 x 5</t>
  </si>
  <si>
    <t xml:space="preserve"> 2 x 2 x 5</t>
  </si>
  <si>
    <t xml:space="preserve"> 2 x 2 x 3</t>
  </si>
  <si>
    <t xml:space="preserve"> 2 x 3</t>
  </si>
  <si>
    <t xml:space="preserve"> 2 x 2 x 2 x 2 x 2 x 23</t>
  </si>
  <si>
    <t>https://it.numberempire.com/736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</si>
</sst>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_ ;[Red]\-#,##0\ "/>
    <numFmt numFmtId="173" formatCode="#,##0.00_ ;[Red]\-#,##0.00\ "/>
    <numFmt numFmtId="174" formatCode="#,##0.0_ ;[Red]\-#,##0.0\ "/>
    <numFmt numFmtId="175" formatCode="0_ ;[Red]\-0\ "/>
    <numFmt numFmtId="176" formatCode="0.0_ ;[Red]\-0.0\ "/>
    <numFmt numFmtId="177" formatCode="0.00_ ;[Red]\-0.00\ "/>
  </numFmts>
  <fonts count="43">
    <font>
      <sz val="10"/>
      <name val="Arial"/>
      <family val="0"/>
    </font>
    <font>
      <b/>
      <sz val="16"/>
      <name val="Arial"/>
      <family val="2"/>
    </font>
    <font>
      <b/>
      <sz val="16"/>
      <color indexed="12"/>
      <name val="Arial"/>
      <family val="2"/>
    </font>
    <font>
      <b/>
      <sz val="28"/>
      <color indexed="12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75" fontId="1" fillId="0" borderId="0" xfId="0" applyNumberFormat="1" applyFont="1" applyAlignment="1">
      <alignment horizontal="center" vertical="center"/>
    </xf>
    <xf numFmtId="175" fontId="1" fillId="0" borderId="10" xfId="0" applyNumberFormat="1" applyFont="1" applyBorder="1" applyAlignment="1">
      <alignment horizontal="center" vertical="center"/>
    </xf>
    <xf numFmtId="175" fontId="1" fillId="0" borderId="11" xfId="0" applyNumberFormat="1" applyFont="1" applyBorder="1" applyAlignment="1">
      <alignment horizontal="center" vertical="center"/>
    </xf>
    <xf numFmtId="175" fontId="1" fillId="0" borderId="0" xfId="0" applyNumberFormat="1" applyFont="1" applyBorder="1" applyAlignment="1">
      <alignment horizontal="center" vertical="center"/>
    </xf>
    <xf numFmtId="175" fontId="2" fillId="0" borderId="0" xfId="0" applyNumberFormat="1" applyFont="1" applyAlignment="1">
      <alignment horizontal="center" vertical="center"/>
    </xf>
    <xf numFmtId="175" fontId="1" fillId="0" borderId="12" xfId="0" applyNumberFormat="1" applyFont="1" applyBorder="1" applyAlignment="1">
      <alignment horizontal="center" vertical="center"/>
    </xf>
    <xf numFmtId="175" fontId="1" fillId="33" borderId="0" xfId="0" applyNumberFormat="1" applyFont="1" applyFill="1" applyAlignment="1">
      <alignment horizontal="center" vertical="center"/>
    </xf>
    <xf numFmtId="175" fontId="1" fillId="0" borderId="13" xfId="0" applyNumberFormat="1" applyFont="1" applyBorder="1" applyAlignment="1">
      <alignment horizontal="center" vertical="center"/>
    </xf>
    <xf numFmtId="175" fontId="1" fillId="0" borderId="14" xfId="0" applyNumberFormat="1" applyFont="1" applyBorder="1" applyAlignment="1">
      <alignment horizontal="center" vertical="center"/>
    </xf>
    <xf numFmtId="175" fontId="1" fillId="0" borderId="15" xfId="0" applyNumberFormat="1" applyFont="1" applyBorder="1" applyAlignment="1">
      <alignment horizontal="center" vertical="center"/>
    </xf>
    <xf numFmtId="175" fontId="1" fillId="0" borderId="16" xfId="0" applyNumberFormat="1" applyFont="1" applyBorder="1" applyAlignment="1">
      <alignment horizontal="center" vertical="center"/>
    </xf>
    <xf numFmtId="175" fontId="1" fillId="0" borderId="17" xfId="0" applyNumberFormat="1" applyFont="1" applyBorder="1" applyAlignment="1">
      <alignment horizontal="center" vertical="center"/>
    </xf>
    <xf numFmtId="175" fontId="1" fillId="0" borderId="18" xfId="0" applyNumberFormat="1" applyFont="1" applyBorder="1" applyAlignment="1">
      <alignment horizontal="center" vertical="center"/>
    </xf>
    <xf numFmtId="175" fontId="1" fillId="0" borderId="0" xfId="0" applyNumberFormat="1" applyFont="1" applyBorder="1" applyAlignment="1">
      <alignment horizontal="left" vertical="center"/>
    </xf>
    <xf numFmtId="175" fontId="1" fillId="0" borderId="19" xfId="0" applyNumberFormat="1" applyFont="1" applyBorder="1" applyAlignment="1">
      <alignment horizontal="center" vertical="center"/>
    </xf>
    <xf numFmtId="175" fontId="2" fillId="34" borderId="10" xfId="0" applyNumberFormat="1" applyFont="1" applyFill="1" applyBorder="1" applyAlignment="1">
      <alignment horizontal="center" vertical="center"/>
    </xf>
    <xf numFmtId="175" fontId="2" fillId="34" borderId="0" xfId="0" applyNumberFormat="1" applyFont="1" applyFill="1" applyBorder="1" applyAlignment="1">
      <alignment horizontal="center" vertical="center"/>
    </xf>
    <xf numFmtId="175" fontId="2" fillId="34" borderId="0" xfId="0" applyNumberFormat="1" applyFont="1" applyFill="1" applyBorder="1" applyAlignment="1">
      <alignment horizontal="left" vertical="center"/>
    </xf>
    <xf numFmtId="175" fontId="1" fillId="0" borderId="20" xfId="0" applyNumberFormat="1" applyFont="1" applyBorder="1" applyAlignment="1">
      <alignment horizontal="center" vertical="center"/>
    </xf>
    <xf numFmtId="175" fontId="1" fillId="0" borderId="21" xfId="0" applyNumberFormat="1" applyFont="1" applyBorder="1" applyAlignment="1">
      <alignment horizontal="center" vertical="center"/>
    </xf>
    <xf numFmtId="175" fontId="1" fillId="0" borderId="22" xfId="0" applyNumberFormat="1" applyFont="1" applyBorder="1" applyAlignment="1">
      <alignment horizontal="center" vertical="center"/>
    </xf>
    <xf numFmtId="175" fontId="1" fillId="0" borderId="0" xfId="0" applyNumberFormat="1" applyFont="1" applyAlignment="1">
      <alignment horizontal="left" vertical="center"/>
    </xf>
    <xf numFmtId="175" fontId="1" fillId="0" borderId="0" xfId="0" applyNumberFormat="1" applyFont="1" applyFill="1" applyAlignment="1">
      <alignment horizontal="center" vertical="center"/>
    </xf>
    <xf numFmtId="175" fontId="2" fillId="0" borderId="0" xfId="0" applyNumberFormat="1" applyFont="1" applyFill="1" applyAlignment="1">
      <alignment horizontal="center" vertical="center"/>
    </xf>
    <xf numFmtId="175" fontId="1" fillId="0" borderId="11" xfId="0" applyNumberFormat="1" applyFont="1" applyFill="1" applyBorder="1" applyAlignment="1">
      <alignment horizontal="center" vertical="center"/>
    </xf>
    <xf numFmtId="175" fontId="1" fillId="34" borderId="11" xfId="0" applyNumberFormat="1" applyFont="1" applyFill="1" applyBorder="1" applyAlignment="1">
      <alignment horizontal="center" vertical="center"/>
    </xf>
    <xf numFmtId="175" fontId="1" fillId="34" borderId="0" xfId="0" applyNumberFormat="1" applyFont="1" applyFill="1" applyAlignment="1">
      <alignment horizontal="center" vertical="center"/>
    </xf>
    <xf numFmtId="175" fontId="1" fillId="34" borderId="0" xfId="0" applyNumberFormat="1" applyFont="1" applyFill="1" applyAlignment="1">
      <alignment horizontal="left" vertical="center"/>
    </xf>
    <xf numFmtId="177" fontId="1" fillId="0" borderId="0" xfId="0" applyNumberFormat="1" applyFont="1" applyBorder="1" applyAlignment="1">
      <alignment horizontal="center" vertical="center"/>
    </xf>
    <xf numFmtId="172" fontId="1" fillId="0" borderId="11" xfId="0" applyNumberFormat="1" applyFont="1" applyBorder="1" applyAlignment="1">
      <alignment horizontal="center" vertical="center"/>
    </xf>
    <xf numFmtId="172" fontId="0" fillId="0" borderId="11" xfId="0" applyNumberFormat="1" applyBorder="1" applyAlignment="1">
      <alignment horizontal="center" vertical="center"/>
    </xf>
    <xf numFmtId="175" fontId="1" fillId="0" borderId="0" xfId="0" applyNumberFormat="1" applyFont="1" applyBorder="1" applyAlignment="1">
      <alignment horizontal="center" vertical="center" wrapText="1"/>
    </xf>
    <xf numFmtId="175" fontId="0" fillId="0" borderId="0" xfId="0" applyNumberFormat="1" applyBorder="1" applyAlignment="1">
      <alignment horizontal="center" vertical="center" wrapText="1"/>
    </xf>
    <xf numFmtId="175" fontId="1" fillId="0" borderId="15" xfId="0" applyNumberFormat="1" applyFont="1" applyBorder="1" applyAlignment="1">
      <alignment horizontal="center" vertical="center"/>
    </xf>
    <xf numFmtId="175" fontId="0" fillId="0" borderId="16" xfId="0" applyNumberFormat="1" applyBorder="1" applyAlignment="1">
      <alignment horizontal="center" vertical="center"/>
    </xf>
    <xf numFmtId="175" fontId="0" fillId="0" borderId="17" xfId="0" applyNumberFormat="1" applyBorder="1" applyAlignment="1">
      <alignment horizontal="center" vertical="center"/>
    </xf>
    <xf numFmtId="175" fontId="0" fillId="0" borderId="18" xfId="0" applyNumberFormat="1" applyBorder="1" applyAlignment="1">
      <alignment horizontal="center" vertical="center"/>
    </xf>
    <xf numFmtId="175" fontId="0" fillId="0" borderId="0" xfId="0" applyNumberFormat="1" applyAlignment="1">
      <alignment horizontal="center" vertical="center"/>
    </xf>
    <xf numFmtId="175" fontId="0" fillId="0" borderId="19" xfId="0" applyNumberFormat="1" applyBorder="1" applyAlignment="1">
      <alignment horizontal="center" vertical="center"/>
    </xf>
    <xf numFmtId="175" fontId="0" fillId="0" borderId="20" xfId="0" applyNumberFormat="1" applyBorder="1" applyAlignment="1">
      <alignment horizontal="center" vertical="center"/>
    </xf>
    <xf numFmtId="175" fontId="0" fillId="0" borderId="21" xfId="0" applyNumberFormat="1" applyBorder="1" applyAlignment="1">
      <alignment horizontal="center" vertical="center"/>
    </xf>
    <xf numFmtId="175" fontId="0" fillId="0" borderId="22" xfId="0" applyNumberFormat="1" applyBorder="1" applyAlignment="1">
      <alignment horizontal="center" vertical="center"/>
    </xf>
    <xf numFmtId="175" fontId="3" fillId="34" borderId="0" xfId="0" applyNumberFormat="1" applyFont="1" applyFill="1" applyAlignment="1">
      <alignment horizontal="center" vertical="center" wrapText="1"/>
    </xf>
    <xf numFmtId="175" fontId="4" fillId="0" borderId="15" xfId="0" applyNumberFormat="1" applyFont="1" applyBorder="1" applyAlignment="1">
      <alignment horizontal="center" vertical="center"/>
    </xf>
    <xf numFmtId="175" fontId="5" fillId="0" borderId="16" xfId="0" applyNumberFormat="1" applyFont="1" applyBorder="1" applyAlignment="1">
      <alignment horizontal="center" vertical="center"/>
    </xf>
    <xf numFmtId="175" fontId="5" fillId="0" borderId="17" xfId="0" applyNumberFormat="1" applyFont="1" applyBorder="1" applyAlignment="1">
      <alignment horizontal="center" vertical="center"/>
    </xf>
    <xf numFmtId="175" fontId="5" fillId="0" borderId="18" xfId="0" applyNumberFormat="1" applyFont="1" applyBorder="1" applyAlignment="1">
      <alignment horizontal="center" vertical="center"/>
    </xf>
    <xf numFmtId="175" fontId="5" fillId="0" borderId="0" xfId="0" applyNumberFormat="1" applyFont="1" applyAlignment="1">
      <alignment horizontal="center" vertical="center"/>
    </xf>
    <xf numFmtId="175" fontId="5" fillId="0" borderId="19" xfId="0" applyNumberFormat="1" applyFont="1" applyBorder="1" applyAlignment="1">
      <alignment horizontal="center" vertical="center"/>
    </xf>
    <xf numFmtId="175" fontId="5" fillId="0" borderId="20" xfId="0" applyNumberFormat="1" applyFont="1" applyBorder="1" applyAlignment="1">
      <alignment horizontal="center" vertical="center"/>
    </xf>
    <xf numFmtId="175" fontId="5" fillId="0" borderId="21" xfId="0" applyNumberFormat="1" applyFont="1" applyBorder="1" applyAlignment="1">
      <alignment horizontal="center" vertical="center"/>
    </xf>
    <xf numFmtId="175" fontId="5" fillId="0" borderId="22" xfId="0" applyNumberFormat="1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845"/>
          <c:y val="0.32225"/>
          <c:w val="0.43"/>
          <c:h val="0.6535"/>
        </c:manualLayout>
      </c:layout>
      <c:radarChart>
        <c:radarStyle val="marker"/>
        <c:varyColors val="0"/>
        <c:ser>
          <c:idx val="0"/>
          <c:order val="0"/>
          <c:tx>
            <c:strRef>
              <c:f>Foglio1!$J$19:$U$19</c:f>
              <c:strCache>
                <c:ptCount val="1"/>
                <c:pt idx="0">
                  <c:v>4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Foglio1!$V$18:$AH$18</c:f>
              <c:numCache>
                <c:ptCount val="13"/>
                <c:pt idx="0">
                  <c:v>1</c:v>
                </c:pt>
              </c:numCache>
            </c:numRef>
          </c:cat>
          <c:val>
            <c:numRef>
              <c:f>Foglio1!$V$19:$AH$19</c:f>
              <c:numCache>
                <c:ptCount val="13"/>
                <c:pt idx="0">
                  <c:v>3</c:v>
                </c:pt>
                <c:pt idx="1">
                  <c:v>2</c:v>
                </c:pt>
              </c:numCache>
            </c:numRef>
          </c:val>
        </c:ser>
        <c:ser>
          <c:idx val="1"/>
          <c:order val="1"/>
          <c:tx>
            <c:strRef>
              <c:f>Foglio1!$J$20:$U$20</c:f>
              <c:strCache>
                <c:ptCount val="1"/>
                <c:pt idx="0">
                  <c:v>9  8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Foglio1!$V$18:$AH$18</c:f>
              <c:numCache>
                <c:ptCount val="13"/>
                <c:pt idx="0">
                  <c:v>1</c:v>
                </c:pt>
              </c:numCache>
            </c:numRef>
          </c:cat>
          <c:val>
            <c:numRef>
              <c:f>Foglio1!$V$20:$AH$20</c:f>
              <c:numCache>
                <c:ptCount val="13"/>
                <c:pt idx="0">
                  <c:v>7</c:v>
                </c:pt>
                <c:pt idx="1">
                  <c:v>6</c:v>
                </c:pt>
                <c:pt idx="2">
                  <c:v>5</c:v>
                </c:pt>
              </c:numCache>
            </c:numRef>
          </c:val>
        </c:ser>
        <c:ser>
          <c:idx val="2"/>
          <c:order val="2"/>
          <c:tx>
            <c:strRef>
              <c:f>Foglio1!$J$21:$U$21</c:f>
              <c:strCache>
                <c:ptCount val="1"/>
                <c:pt idx="0">
                  <c:v>16  15  14 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numRef>
              <c:f>Foglio1!$V$18:$AH$18</c:f>
              <c:numCache>
                <c:ptCount val="13"/>
                <c:pt idx="0">
                  <c:v>1</c:v>
                </c:pt>
              </c:numCache>
            </c:numRef>
          </c:cat>
          <c:val>
            <c:numRef>
              <c:f>Foglio1!$V$21:$AH$21</c:f>
              <c:numCache>
                <c:ptCount val="13"/>
                <c:pt idx="0">
                  <c:v>13</c:v>
                </c:pt>
                <c:pt idx="1">
                  <c:v>12</c:v>
                </c:pt>
                <c:pt idx="2">
                  <c:v>11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Foglio1!$J$22:$U$22</c:f>
              <c:strCache>
                <c:ptCount val="1"/>
                <c:pt idx="0">
                  <c:v>25  24  23  22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Foglio1!$V$18:$AH$18</c:f>
              <c:numCache>
                <c:ptCount val="13"/>
                <c:pt idx="0">
                  <c:v>1</c:v>
                </c:pt>
              </c:numCache>
            </c:numRef>
          </c:cat>
          <c:val>
            <c:numRef>
              <c:f>Foglio1!$V$22:$AH$22</c:f>
              <c:numCache>
                <c:ptCount val="13"/>
                <c:pt idx="0">
                  <c:v>21</c:v>
                </c:pt>
                <c:pt idx="1">
                  <c:v>20</c:v>
                </c:pt>
                <c:pt idx="2">
                  <c:v>19</c:v>
                </c:pt>
                <c:pt idx="3">
                  <c:v>18</c:v>
                </c:pt>
                <c:pt idx="4">
                  <c:v>17</c:v>
                </c:pt>
              </c:numCache>
            </c:numRef>
          </c:val>
        </c:ser>
        <c:ser>
          <c:idx val="4"/>
          <c:order val="4"/>
          <c:tx>
            <c:strRef>
              <c:f>Foglio1!$J$23:$U$23</c:f>
              <c:strCache>
                <c:ptCount val="1"/>
                <c:pt idx="0">
                  <c:v>36  35  34  33  32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Foglio1!$V$18:$AH$18</c:f>
              <c:numCache>
                <c:ptCount val="13"/>
                <c:pt idx="0">
                  <c:v>1</c:v>
                </c:pt>
              </c:numCache>
            </c:numRef>
          </c:cat>
          <c:val>
            <c:numRef>
              <c:f>Foglio1!$V$23:$AH$23</c:f>
              <c:numCache>
                <c:ptCount val="13"/>
                <c:pt idx="0">
                  <c:v>31</c:v>
                </c:pt>
                <c:pt idx="1">
                  <c:v>30</c:v>
                </c:pt>
                <c:pt idx="2">
                  <c:v>29</c:v>
                </c:pt>
                <c:pt idx="3">
                  <c:v>28</c:v>
                </c:pt>
                <c:pt idx="4">
                  <c:v>27</c:v>
                </c:pt>
                <c:pt idx="5">
                  <c:v>26</c:v>
                </c:pt>
              </c:numCache>
            </c:numRef>
          </c:val>
        </c:ser>
        <c:ser>
          <c:idx val="5"/>
          <c:order val="5"/>
          <c:tx>
            <c:strRef>
              <c:f>Foglio1!$J$24:$U$24</c:f>
              <c:strCache>
                <c:ptCount val="1"/>
                <c:pt idx="0">
                  <c:v>49  48  47  46  45  44 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Foglio1!$V$18:$AH$18</c:f>
              <c:numCache>
                <c:ptCount val="13"/>
                <c:pt idx="0">
                  <c:v>1</c:v>
                </c:pt>
              </c:numCache>
            </c:numRef>
          </c:cat>
          <c:val>
            <c:numRef>
              <c:f>Foglio1!$V$24:$AH$24</c:f>
              <c:numCache>
                <c:ptCount val="13"/>
                <c:pt idx="0">
                  <c:v>43</c:v>
                </c:pt>
                <c:pt idx="1">
                  <c:v>42</c:v>
                </c:pt>
                <c:pt idx="2">
                  <c:v>41</c:v>
                </c:pt>
                <c:pt idx="3">
                  <c:v>40</c:v>
                </c:pt>
                <c:pt idx="4">
                  <c:v>39</c:v>
                </c:pt>
                <c:pt idx="5">
                  <c:v>38</c:v>
                </c:pt>
                <c:pt idx="6">
                  <c:v>37</c:v>
                </c:pt>
              </c:numCache>
            </c:numRef>
          </c:val>
        </c:ser>
        <c:ser>
          <c:idx val="6"/>
          <c:order val="6"/>
          <c:tx>
            <c:strRef>
              <c:f>Foglio1!$J$25:$U$25</c:f>
              <c:strCache>
                <c:ptCount val="1"/>
                <c:pt idx="0">
                  <c:v>64  63  62  61  60  59  58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Foglio1!$V$18:$AH$18</c:f>
              <c:numCache>
                <c:ptCount val="13"/>
                <c:pt idx="0">
                  <c:v>1</c:v>
                </c:pt>
              </c:numCache>
            </c:numRef>
          </c:cat>
          <c:val>
            <c:numRef>
              <c:f>Foglio1!$V$25:$AH$25</c:f>
              <c:numCache>
                <c:ptCount val="13"/>
                <c:pt idx="0">
                  <c:v>57</c:v>
                </c:pt>
                <c:pt idx="1">
                  <c:v>56</c:v>
                </c:pt>
                <c:pt idx="2">
                  <c:v>55</c:v>
                </c:pt>
                <c:pt idx="3">
                  <c:v>54</c:v>
                </c:pt>
                <c:pt idx="4">
                  <c:v>53</c:v>
                </c:pt>
                <c:pt idx="5">
                  <c:v>52</c:v>
                </c:pt>
                <c:pt idx="6">
                  <c:v>51</c:v>
                </c:pt>
                <c:pt idx="7">
                  <c:v>50</c:v>
                </c:pt>
              </c:numCache>
            </c:numRef>
          </c:val>
        </c:ser>
        <c:ser>
          <c:idx val="7"/>
          <c:order val="7"/>
          <c:tx>
            <c:strRef>
              <c:f>Foglio1!$J$26:$U$26</c:f>
              <c:strCache>
                <c:ptCount val="1"/>
                <c:pt idx="0">
                  <c:v>81  80  79  78  77  76  75  74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Foglio1!$V$18:$AH$18</c:f>
              <c:numCache>
                <c:ptCount val="13"/>
                <c:pt idx="0">
                  <c:v>1</c:v>
                </c:pt>
              </c:numCache>
            </c:numRef>
          </c:cat>
          <c:val>
            <c:numRef>
              <c:f>Foglio1!$V$26:$AH$26</c:f>
              <c:numCache>
                <c:ptCount val="13"/>
                <c:pt idx="0">
                  <c:v>73</c:v>
                </c:pt>
                <c:pt idx="1">
                  <c:v>72</c:v>
                </c:pt>
                <c:pt idx="2">
                  <c:v>71</c:v>
                </c:pt>
                <c:pt idx="3">
                  <c:v>70</c:v>
                </c:pt>
                <c:pt idx="4">
                  <c:v>69</c:v>
                </c:pt>
                <c:pt idx="5">
                  <c:v>68</c:v>
                </c:pt>
                <c:pt idx="6">
                  <c:v>67</c:v>
                </c:pt>
                <c:pt idx="7">
                  <c:v>66</c:v>
                </c:pt>
                <c:pt idx="8">
                  <c:v>65</c:v>
                </c:pt>
              </c:numCache>
            </c:numRef>
          </c:val>
        </c:ser>
        <c:ser>
          <c:idx val="8"/>
          <c:order val="8"/>
          <c:tx>
            <c:strRef>
              <c:f>Foglio1!$J$27:$U$27</c:f>
              <c:strCache>
                <c:ptCount val="1"/>
                <c:pt idx="0">
                  <c:v>100  99  98  97  96  95  94  93  92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Foglio1!$V$18:$AH$18</c:f>
              <c:numCache>
                <c:ptCount val="13"/>
                <c:pt idx="0">
                  <c:v>1</c:v>
                </c:pt>
              </c:numCache>
            </c:numRef>
          </c:cat>
          <c:val>
            <c:numRef>
              <c:f>Foglio1!$V$27:$AH$27</c:f>
              <c:numCache>
                <c:ptCount val="13"/>
                <c:pt idx="0">
                  <c:v>91</c:v>
                </c:pt>
                <c:pt idx="1">
                  <c:v>90</c:v>
                </c:pt>
                <c:pt idx="2">
                  <c:v>89</c:v>
                </c:pt>
                <c:pt idx="3">
                  <c:v>88</c:v>
                </c:pt>
                <c:pt idx="4">
                  <c:v>87</c:v>
                </c:pt>
                <c:pt idx="5">
                  <c:v>86</c:v>
                </c:pt>
                <c:pt idx="6">
                  <c:v>85</c:v>
                </c:pt>
                <c:pt idx="7">
                  <c:v>84</c:v>
                </c:pt>
                <c:pt idx="8">
                  <c:v>83</c:v>
                </c:pt>
                <c:pt idx="9">
                  <c:v>82</c:v>
                </c:pt>
              </c:numCache>
            </c:numRef>
          </c:val>
        </c:ser>
        <c:ser>
          <c:idx val="9"/>
          <c:order val="9"/>
          <c:tx>
            <c:strRef>
              <c:f>Foglio1!$J$28:$U$28</c:f>
              <c:strCache>
                <c:ptCount val="1"/>
                <c:pt idx="0">
                  <c:v>121  120  119  118  117  116  115  114  113  112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Foglio1!$V$18:$AH$18</c:f>
              <c:numCache>
                <c:ptCount val="13"/>
                <c:pt idx="0">
                  <c:v>1</c:v>
                </c:pt>
              </c:numCache>
            </c:numRef>
          </c:cat>
          <c:val>
            <c:numRef>
              <c:f>Foglio1!$V$28:$AH$28</c:f>
              <c:numCache>
                <c:ptCount val="13"/>
                <c:pt idx="0">
                  <c:v>111</c:v>
                </c:pt>
                <c:pt idx="1">
                  <c:v>110</c:v>
                </c:pt>
                <c:pt idx="2">
                  <c:v>109</c:v>
                </c:pt>
                <c:pt idx="3">
                  <c:v>108</c:v>
                </c:pt>
                <c:pt idx="4">
                  <c:v>107</c:v>
                </c:pt>
                <c:pt idx="5">
                  <c:v>106</c:v>
                </c:pt>
                <c:pt idx="6">
                  <c:v>105</c:v>
                </c:pt>
                <c:pt idx="7">
                  <c:v>104</c:v>
                </c:pt>
                <c:pt idx="8">
                  <c:v>103</c:v>
                </c:pt>
                <c:pt idx="9">
                  <c:v>102</c:v>
                </c:pt>
                <c:pt idx="10">
                  <c:v>101</c:v>
                </c:pt>
              </c:numCache>
            </c:numRef>
          </c:val>
        </c:ser>
        <c:ser>
          <c:idx val="10"/>
          <c:order val="10"/>
          <c:tx>
            <c:strRef>
              <c:f>Foglio1!$J$29:$U$29</c:f>
              <c:strCache>
                <c:ptCount val="1"/>
                <c:pt idx="0">
                  <c:v>144  143  142  141  140  139  138  137  136  135  134 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Foglio1!$V$18:$AH$18</c:f>
              <c:numCache>
                <c:ptCount val="13"/>
                <c:pt idx="0">
                  <c:v>1</c:v>
                </c:pt>
              </c:numCache>
            </c:numRef>
          </c:cat>
          <c:val>
            <c:numRef>
              <c:f>Foglio1!$V$29:$AH$29</c:f>
              <c:numCache>
                <c:ptCount val="13"/>
                <c:pt idx="0">
                  <c:v>133</c:v>
                </c:pt>
                <c:pt idx="1">
                  <c:v>132</c:v>
                </c:pt>
                <c:pt idx="2">
                  <c:v>131</c:v>
                </c:pt>
                <c:pt idx="3">
                  <c:v>130</c:v>
                </c:pt>
                <c:pt idx="4">
                  <c:v>129</c:v>
                </c:pt>
                <c:pt idx="5">
                  <c:v>128</c:v>
                </c:pt>
                <c:pt idx="6">
                  <c:v>127</c:v>
                </c:pt>
                <c:pt idx="7">
                  <c:v>126</c:v>
                </c:pt>
                <c:pt idx="8">
                  <c:v>125</c:v>
                </c:pt>
                <c:pt idx="9">
                  <c:v>124</c:v>
                </c:pt>
                <c:pt idx="10">
                  <c:v>123</c:v>
                </c:pt>
                <c:pt idx="11">
                  <c:v>122</c:v>
                </c:pt>
              </c:numCache>
            </c:numRef>
          </c:val>
        </c:ser>
        <c:ser>
          <c:idx val="11"/>
          <c:order val="11"/>
          <c:tx>
            <c:strRef>
              <c:f>Foglio1!$J$30:$U$30</c:f>
              <c:strCache>
                <c:ptCount val="1"/>
                <c:pt idx="0">
                  <c:v>169  168  167  166  165  164  163  162  161  160  159  158 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Foglio1!$V$18:$AH$18</c:f>
              <c:numCache>
                <c:ptCount val="13"/>
                <c:pt idx="0">
                  <c:v>1</c:v>
                </c:pt>
              </c:numCache>
            </c:numRef>
          </c:cat>
          <c:val>
            <c:numRef>
              <c:f>Foglio1!$V$30:$AH$30</c:f>
              <c:numCache>
                <c:ptCount val="13"/>
                <c:pt idx="0">
                  <c:v>157</c:v>
                </c:pt>
                <c:pt idx="1">
                  <c:v>156</c:v>
                </c:pt>
                <c:pt idx="2">
                  <c:v>155</c:v>
                </c:pt>
                <c:pt idx="3">
                  <c:v>154</c:v>
                </c:pt>
                <c:pt idx="4">
                  <c:v>153</c:v>
                </c:pt>
                <c:pt idx="5">
                  <c:v>152</c:v>
                </c:pt>
                <c:pt idx="6">
                  <c:v>151</c:v>
                </c:pt>
                <c:pt idx="7">
                  <c:v>150</c:v>
                </c:pt>
                <c:pt idx="8">
                  <c:v>149</c:v>
                </c:pt>
                <c:pt idx="9">
                  <c:v>148</c:v>
                </c:pt>
                <c:pt idx="10">
                  <c:v>147</c:v>
                </c:pt>
                <c:pt idx="11">
                  <c:v>146</c:v>
                </c:pt>
                <c:pt idx="12">
                  <c:v>145</c:v>
                </c:pt>
              </c:numCache>
            </c:numRef>
          </c:val>
        </c:ser>
        <c:axId val="63013283"/>
        <c:axId val="30248636"/>
      </c:radarChart>
      <c:catAx>
        <c:axId val="6301328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0248636"/>
        <c:crosses val="autoZero"/>
        <c:auto val="0"/>
        <c:lblOffset val="100"/>
        <c:tickLblSkip val="1"/>
        <c:noMultiLvlLbl val="0"/>
      </c:catAx>
      <c:valAx>
        <c:axId val="30248636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30132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4675"/>
          <c:y val="0.07725"/>
          <c:w val="0.7055"/>
          <c:h val="0.22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171450</xdr:colOff>
      <xdr:row>32</xdr:row>
      <xdr:rowOff>57150</xdr:rowOff>
    </xdr:from>
    <xdr:to>
      <xdr:col>33</xdr:col>
      <xdr:colOff>342900</xdr:colOff>
      <xdr:row>50</xdr:row>
      <xdr:rowOff>152400</xdr:rowOff>
    </xdr:to>
    <xdr:sp>
      <xdr:nvSpPr>
        <xdr:cNvPr id="1" name="Line 1"/>
        <xdr:cNvSpPr>
          <a:spLocks/>
        </xdr:cNvSpPr>
      </xdr:nvSpPr>
      <xdr:spPr>
        <a:xfrm flipH="1">
          <a:off x="18516600" y="8610600"/>
          <a:ext cx="8448675" cy="481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342900</xdr:colOff>
      <xdr:row>32</xdr:row>
      <xdr:rowOff>114300</xdr:rowOff>
    </xdr:from>
    <xdr:to>
      <xdr:col>20</xdr:col>
      <xdr:colOff>457200</xdr:colOff>
      <xdr:row>50</xdr:row>
      <xdr:rowOff>152400</xdr:rowOff>
    </xdr:to>
    <xdr:sp>
      <xdr:nvSpPr>
        <xdr:cNvPr id="2" name="Line 2"/>
        <xdr:cNvSpPr>
          <a:spLocks/>
        </xdr:cNvSpPr>
      </xdr:nvSpPr>
      <xdr:spPr>
        <a:xfrm>
          <a:off x="7115175" y="8629650"/>
          <a:ext cx="10182225" cy="480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30</xdr:row>
      <xdr:rowOff>0</xdr:rowOff>
    </xdr:from>
    <xdr:to>
      <xdr:col>8</xdr:col>
      <xdr:colOff>457200</xdr:colOff>
      <xdr:row>34</xdr:row>
      <xdr:rowOff>19050</xdr:rowOff>
    </xdr:to>
    <xdr:sp>
      <xdr:nvSpPr>
        <xdr:cNvPr id="3" name="Line 3"/>
        <xdr:cNvSpPr>
          <a:spLocks/>
        </xdr:cNvSpPr>
      </xdr:nvSpPr>
      <xdr:spPr>
        <a:xfrm flipH="1">
          <a:off x="3914775" y="7981950"/>
          <a:ext cx="2562225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590550</xdr:colOff>
      <xdr:row>30</xdr:row>
      <xdr:rowOff>0</xdr:rowOff>
    </xdr:from>
    <xdr:to>
      <xdr:col>38</xdr:col>
      <xdr:colOff>438150</xdr:colOff>
      <xdr:row>33</xdr:row>
      <xdr:rowOff>209550</xdr:rowOff>
    </xdr:to>
    <xdr:sp>
      <xdr:nvSpPr>
        <xdr:cNvPr id="4" name="Line 4"/>
        <xdr:cNvSpPr>
          <a:spLocks/>
        </xdr:cNvSpPr>
      </xdr:nvSpPr>
      <xdr:spPr>
        <a:xfrm>
          <a:off x="27212925" y="7981950"/>
          <a:ext cx="360997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171450</xdr:colOff>
      <xdr:row>34</xdr:row>
      <xdr:rowOff>152400</xdr:rowOff>
    </xdr:from>
    <xdr:to>
      <xdr:col>38</xdr:col>
      <xdr:colOff>476250</xdr:colOff>
      <xdr:row>55</xdr:row>
      <xdr:rowOff>57150</xdr:rowOff>
    </xdr:to>
    <xdr:sp>
      <xdr:nvSpPr>
        <xdr:cNvPr id="5" name="Line 5"/>
        <xdr:cNvSpPr>
          <a:spLocks/>
        </xdr:cNvSpPr>
      </xdr:nvSpPr>
      <xdr:spPr>
        <a:xfrm flipH="1">
          <a:off x="18516600" y="9191625"/>
          <a:ext cx="12344400" cy="547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34</xdr:row>
      <xdr:rowOff>152400</xdr:rowOff>
    </xdr:from>
    <xdr:to>
      <xdr:col>20</xdr:col>
      <xdr:colOff>400050</xdr:colOff>
      <xdr:row>55</xdr:row>
      <xdr:rowOff>19050</xdr:rowOff>
    </xdr:to>
    <xdr:sp>
      <xdr:nvSpPr>
        <xdr:cNvPr id="6" name="Line 6"/>
        <xdr:cNvSpPr>
          <a:spLocks/>
        </xdr:cNvSpPr>
      </xdr:nvSpPr>
      <xdr:spPr>
        <a:xfrm>
          <a:off x="3933825" y="9191625"/>
          <a:ext cx="13306425" cy="543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342900</xdr:colOff>
      <xdr:row>51</xdr:row>
      <xdr:rowOff>19050</xdr:rowOff>
    </xdr:from>
    <xdr:to>
      <xdr:col>21</xdr:col>
      <xdr:colOff>361950</xdr:colOff>
      <xdr:row>51</xdr:row>
      <xdr:rowOff>209550</xdr:rowOff>
    </xdr:to>
    <xdr:sp>
      <xdr:nvSpPr>
        <xdr:cNvPr id="7" name="Line 7"/>
        <xdr:cNvSpPr>
          <a:spLocks/>
        </xdr:cNvSpPr>
      </xdr:nvSpPr>
      <xdr:spPr>
        <a:xfrm>
          <a:off x="17935575" y="13563600"/>
          <a:ext cx="190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30</xdr:row>
      <xdr:rowOff>57150</xdr:rowOff>
    </xdr:from>
    <xdr:to>
      <xdr:col>10</xdr:col>
      <xdr:colOff>95250</xdr:colOff>
      <xdr:row>37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3914775" y="8039100"/>
          <a:ext cx="3705225" cy="179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457200</xdr:colOff>
      <xdr:row>30</xdr:row>
      <xdr:rowOff>114300</xdr:rowOff>
    </xdr:from>
    <xdr:to>
      <xdr:col>38</xdr:col>
      <xdr:colOff>514350</xdr:colOff>
      <xdr:row>37</xdr:row>
      <xdr:rowOff>76200</xdr:rowOff>
    </xdr:to>
    <xdr:sp>
      <xdr:nvSpPr>
        <xdr:cNvPr id="9" name="Line 9"/>
        <xdr:cNvSpPr>
          <a:spLocks/>
        </xdr:cNvSpPr>
      </xdr:nvSpPr>
      <xdr:spPr>
        <a:xfrm>
          <a:off x="26327100" y="8096250"/>
          <a:ext cx="4572000" cy="1809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37</xdr:row>
      <xdr:rowOff>190500</xdr:rowOff>
    </xdr:from>
    <xdr:to>
      <xdr:col>20</xdr:col>
      <xdr:colOff>495300</xdr:colOff>
      <xdr:row>58</xdr:row>
      <xdr:rowOff>133350</xdr:rowOff>
    </xdr:to>
    <xdr:sp>
      <xdr:nvSpPr>
        <xdr:cNvPr id="10" name="Line 10"/>
        <xdr:cNvSpPr>
          <a:spLocks/>
        </xdr:cNvSpPr>
      </xdr:nvSpPr>
      <xdr:spPr>
        <a:xfrm>
          <a:off x="3857625" y="10020300"/>
          <a:ext cx="13477875" cy="552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133350</xdr:colOff>
      <xdr:row>38</xdr:row>
      <xdr:rowOff>76200</xdr:rowOff>
    </xdr:from>
    <xdr:to>
      <xdr:col>38</xdr:col>
      <xdr:colOff>495300</xdr:colOff>
      <xdr:row>58</xdr:row>
      <xdr:rowOff>209550</xdr:rowOff>
    </xdr:to>
    <xdr:sp>
      <xdr:nvSpPr>
        <xdr:cNvPr id="11" name="Line 11"/>
        <xdr:cNvSpPr>
          <a:spLocks/>
        </xdr:cNvSpPr>
      </xdr:nvSpPr>
      <xdr:spPr>
        <a:xfrm flipH="1">
          <a:off x="18478500" y="10172700"/>
          <a:ext cx="12401550" cy="544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30</xdr:row>
      <xdr:rowOff>95250</xdr:rowOff>
    </xdr:from>
    <xdr:to>
      <xdr:col>11</xdr:col>
      <xdr:colOff>190500</xdr:colOff>
      <xdr:row>39</xdr:row>
      <xdr:rowOff>209550</xdr:rowOff>
    </xdr:to>
    <xdr:sp>
      <xdr:nvSpPr>
        <xdr:cNvPr id="12" name="Line 12"/>
        <xdr:cNvSpPr>
          <a:spLocks/>
        </xdr:cNvSpPr>
      </xdr:nvSpPr>
      <xdr:spPr>
        <a:xfrm flipH="1">
          <a:off x="3838575" y="8077200"/>
          <a:ext cx="4629150" cy="2495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361950</xdr:colOff>
      <xdr:row>30</xdr:row>
      <xdr:rowOff>95250</xdr:rowOff>
    </xdr:from>
    <xdr:to>
      <xdr:col>38</xdr:col>
      <xdr:colOff>476250</xdr:colOff>
      <xdr:row>40</xdr:row>
      <xdr:rowOff>209550</xdr:rowOff>
    </xdr:to>
    <xdr:sp>
      <xdr:nvSpPr>
        <xdr:cNvPr id="13" name="Line 13"/>
        <xdr:cNvSpPr>
          <a:spLocks/>
        </xdr:cNvSpPr>
      </xdr:nvSpPr>
      <xdr:spPr>
        <a:xfrm>
          <a:off x="25479375" y="8077200"/>
          <a:ext cx="5381625" cy="2762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95250</xdr:colOff>
      <xdr:row>42</xdr:row>
      <xdr:rowOff>76200</xdr:rowOff>
    </xdr:from>
    <xdr:to>
      <xdr:col>38</xdr:col>
      <xdr:colOff>495300</xdr:colOff>
      <xdr:row>62</xdr:row>
      <xdr:rowOff>171450</xdr:rowOff>
    </xdr:to>
    <xdr:sp>
      <xdr:nvSpPr>
        <xdr:cNvPr id="14" name="Line 14"/>
        <xdr:cNvSpPr>
          <a:spLocks/>
        </xdr:cNvSpPr>
      </xdr:nvSpPr>
      <xdr:spPr>
        <a:xfrm flipH="1">
          <a:off x="18440400" y="11239500"/>
          <a:ext cx="12439650" cy="541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41</xdr:row>
      <xdr:rowOff>95250</xdr:rowOff>
    </xdr:from>
    <xdr:to>
      <xdr:col>20</xdr:col>
      <xdr:colOff>571500</xdr:colOff>
      <xdr:row>62</xdr:row>
      <xdr:rowOff>228600</xdr:rowOff>
    </xdr:to>
    <xdr:sp>
      <xdr:nvSpPr>
        <xdr:cNvPr id="15" name="Line 15"/>
        <xdr:cNvSpPr>
          <a:spLocks/>
        </xdr:cNvSpPr>
      </xdr:nvSpPr>
      <xdr:spPr>
        <a:xfrm>
          <a:off x="3562350" y="10991850"/>
          <a:ext cx="13849350" cy="571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30</xdr:row>
      <xdr:rowOff>171450</xdr:rowOff>
    </xdr:from>
    <xdr:to>
      <xdr:col>12</xdr:col>
      <xdr:colOff>419100</xdr:colOff>
      <xdr:row>44</xdr:row>
      <xdr:rowOff>190500</xdr:rowOff>
    </xdr:to>
    <xdr:sp>
      <xdr:nvSpPr>
        <xdr:cNvPr id="16" name="Line 16"/>
        <xdr:cNvSpPr>
          <a:spLocks/>
        </xdr:cNvSpPr>
      </xdr:nvSpPr>
      <xdr:spPr>
        <a:xfrm flipH="1">
          <a:off x="3800475" y="8153400"/>
          <a:ext cx="5648325" cy="3714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361950</xdr:colOff>
      <xdr:row>30</xdr:row>
      <xdr:rowOff>133350</xdr:rowOff>
    </xdr:from>
    <xdr:to>
      <xdr:col>38</xdr:col>
      <xdr:colOff>533400</xdr:colOff>
      <xdr:row>45</xdr:row>
      <xdr:rowOff>247650</xdr:rowOff>
    </xdr:to>
    <xdr:sp>
      <xdr:nvSpPr>
        <xdr:cNvPr id="17" name="Line 17"/>
        <xdr:cNvSpPr>
          <a:spLocks/>
        </xdr:cNvSpPr>
      </xdr:nvSpPr>
      <xdr:spPr>
        <a:xfrm>
          <a:off x="24726900" y="8115300"/>
          <a:ext cx="6191250" cy="407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57150</xdr:colOff>
      <xdr:row>47</xdr:row>
      <xdr:rowOff>95250</xdr:rowOff>
    </xdr:from>
    <xdr:to>
      <xdr:col>38</xdr:col>
      <xdr:colOff>552450</xdr:colOff>
      <xdr:row>67</xdr:row>
      <xdr:rowOff>171450</xdr:rowOff>
    </xdr:to>
    <xdr:sp>
      <xdr:nvSpPr>
        <xdr:cNvPr id="18" name="Line 18"/>
        <xdr:cNvSpPr>
          <a:spLocks/>
        </xdr:cNvSpPr>
      </xdr:nvSpPr>
      <xdr:spPr>
        <a:xfrm flipH="1">
          <a:off x="18402300" y="12573000"/>
          <a:ext cx="12534900" cy="541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46</xdr:row>
      <xdr:rowOff>95250</xdr:rowOff>
    </xdr:from>
    <xdr:to>
      <xdr:col>20</xdr:col>
      <xdr:colOff>476250</xdr:colOff>
      <xdr:row>67</xdr:row>
      <xdr:rowOff>209550</xdr:rowOff>
    </xdr:to>
    <xdr:sp>
      <xdr:nvSpPr>
        <xdr:cNvPr id="19" name="Line 19"/>
        <xdr:cNvSpPr>
          <a:spLocks/>
        </xdr:cNvSpPr>
      </xdr:nvSpPr>
      <xdr:spPr>
        <a:xfrm>
          <a:off x="3800475" y="12306300"/>
          <a:ext cx="13515975" cy="571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30</xdr:row>
      <xdr:rowOff>76200</xdr:rowOff>
    </xdr:from>
    <xdr:to>
      <xdr:col>13</xdr:col>
      <xdr:colOff>361950</xdr:colOff>
      <xdr:row>47</xdr:row>
      <xdr:rowOff>133350</xdr:rowOff>
    </xdr:to>
    <xdr:sp>
      <xdr:nvSpPr>
        <xdr:cNvPr id="20" name="Line 20"/>
        <xdr:cNvSpPr>
          <a:spLocks/>
        </xdr:cNvSpPr>
      </xdr:nvSpPr>
      <xdr:spPr>
        <a:xfrm flipH="1">
          <a:off x="3524250" y="8058150"/>
          <a:ext cx="6638925" cy="455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30</xdr:row>
      <xdr:rowOff>0</xdr:rowOff>
    </xdr:from>
    <xdr:to>
      <xdr:col>38</xdr:col>
      <xdr:colOff>571500</xdr:colOff>
      <xdr:row>48</xdr:row>
      <xdr:rowOff>209550</xdr:rowOff>
    </xdr:to>
    <xdr:sp>
      <xdr:nvSpPr>
        <xdr:cNvPr id="21" name="Line 21"/>
        <xdr:cNvSpPr>
          <a:spLocks/>
        </xdr:cNvSpPr>
      </xdr:nvSpPr>
      <xdr:spPr>
        <a:xfrm>
          <a:off x="23955375" y="7981950"/>
          <a:ext cx="7000875" cy="497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57150</xdr:colOff>
      <xdr:row>50</xdr:row>
      <xdr:rowOff>133350</xdr:rowOff>
    </xdr:from>
    <xdr:to>
      <xdr:col>38</xdr:col>
      <xdr:colOff>457200</xdr:colOff>
      <xdr:row>71</xdr:row>
      <xdr:rowOff>228600</xdr:rowOff>
    </xdr:to>
    <xdr:sp>
      <xdr:nvSpPr>
        <xdr:cNvPr id="22" name="Line 22"/>
        <xdr:cNvSpPr>
          <a:spLocks/>
        </xdr:cNvSpPr>
      </xdr:nvSpPr>
      <xdr:spPr>
        <a:xfrm flipH="1">
          <a:off x="18402300" y="13411200"/>
          <a:ext cx="12439650" cy="5591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49</xdr:row>
      <xdr:rowOff>76200</xdr:rowOff>
    </xdr:from>
    <xdr:to>
      <xdr:col>20</xdr:col>
      <xdr:colOff>514350</xdr:colOff>
      <xdr:row>71</xdr:row>
      <xdr:rowOff>209550</xdr:rowOff>
    </xdr:to>
    <xdr:sp>
      <xdr:nvSpPr>
        <xdr:cNvPr id="23" name="Line 23"/>
        <xdr:cNvSpPr>
          <a:spLocks/>
        </xdr:cNvSpPr>
      </xdr:nvSpPr>
      <xdr:spPr>
        <a:xfrm>
          <a:off x="3819525" y="13087350"/>
          <a:ext cx="13535025" cy="5895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30</xdr:row>
      <xdr:rowOff>133350</xdr:rowOff>
    </xdr:from>
    <xdr:to>
      <xdr:col>14</xdr:col>
      <xdr:colOff>323850</xdr:colOff>
      <xdr:row>50</xdr:row>
      <xdr:rowOff>209550</xdr:rowOff>
    </xdr:to>
    <xdr:sp>
      <xdr:nvSpPr>
        <xdr:cNvPr id="24" name="Line 24"/>
        <xdr:cNvSpPr>
          <a:spLocks/>
        </xdr:cNvSpPr>
      </xdr:nvSpPr>
      <xdr:spPr>
        <a:xfrm flipH="1">
          <a:off x="3838575" y="8115300"/>
          <a:ext cx="7534275" cy="537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361950</xdr:colOff>
      <xdr:row>30</xdr:row>
      <xdr:rowOff>114300</xdr:rowOff>
    </xdr:from>
    <xdr:to>
      <xdr:col>38</xdr:col>
      <xdr:colOff>552450</xdr:colOff>
      <xdr:row>52</xdr:row>
      <xdr:rowOff>171450</xdr:rowOff>
    </xdr:to>
    <xdr:sp>
      <xdr:nvSpPr>
        <xdr:cNvPr id="25" name="Line 25"/>
        <xdr:cNvSpPr>
          <a:spLocks/>
        </xdr:cNvSpPr>
      </xdr:nvSpPr>
      <xdr:spPr>
        <a:xfrm>
          <a:off x="23221950" y="8096250"/>
          <a:ext cx="7715250" cy="5886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114300</xdr:colOff>
      <xdr:row>54</xdr:row>
      <xdr:rowOff>76200</xdr:rowOff>
    </xdr:from>
    <xdr:to>
      <xdr:col>38</xdr:col>
      <xdr:colOff>495300</xdr:colOff>
      <xdr:row>76</xdr:row>
      <xdr:rowOff>114300</xdr:rowOff>
    </xdr:to>
    <xdr:sp>
      <xdr:nvSpPr>
        <xdr:cNvPr id="26" name="Line 26"/>
        <xdr:cNvSpPr>
          <a:spLocks/>
        </xdr:cNvSpPr>
      </xdr:nvSpPr>
      <xdr:spPr>
        <a:xfrm flipH="1">
          <a:off x="18459450" y="14420850"/>
          <a:ext cx="12420600" cy="5591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52</xdr:row>
      <xdr:rowOff>57150</xdr:rowOff>
    </xdr:from>
    <xdr:to>
      <xdr:col>20</xdr:col>
      <xdr:colOff>533400</xdr:colOff>
      <xdr:row>76</xdr:row>
      <xdr:rowOff>133350</xdr:rowOff>
    </xdr:to>
    <xdr:sp>
      <xdr:nvSpPr>
        <xdr:cNvPr id="27" name="Line 27"/>
        <xdr:cNvSpPr>
          <a:spLocks/>
        </xdr:cNvSpPr>
      </xdr:nvSpPr>
      <xdr:spPr>
        <a:xfrm>
          <a:off x="3562350" y="13868400"/>
          <a:ext cx="13811250" cy="6162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30</xdr:row>
      <xdr:rowOff>114300</xdr:rowOff>
    </xdr:from>
    <xdr:to>
      <xdr:col>15</xdr:col>
      <xdr:colOff>342900</xdr:colOff>
      <xdr:row>54</xdr:row>
      <xdr:rowOff>171450</xdr:rowOff>
    </xdr:to>
    <xdr:sp>
      <xdr:nvSpPr>
        <xdr:cNvPr id="28" name="Line 28"/>
        <xdr:cNvSpPr>
          <a:spLocks/>
        </xdr:cNvSpPr>
      </xdr:nvSpPr>
      <xdr:spPr>
        <a:xfrm flipH="1">
          <a:off x="3781425" y="8096250"/>
          <a:ext cx="8953500" cy="6419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285750</xdr:colOff>
      <xdr:row>30</xdr:row>
      <xdr:rowOff>133350</xdr:rowOff>
    </xdr:from>
    <xdr:to>
      <xdr:col>38</xdr:col>
      <xdr:colOff>533400</xdr:colOff>
      <xdr:row>56</xdr:row>
      <xdr:rowOff>171450</xdr:rowOff>
    </xdr:to>
    <xdr:sp>
      <xdr:nvSpPr>
        <xdr:cNvPr id="29" name="Line 29"/>
        <xdr:cNvSpPr>
          <a:spLocks/>
        </xdr:cNvSpPr>
      </xdr:nvSpPr>
      <xdr:spPr>
        <a:xfrm>
          <a:off x="22393275" y="8115300"/>
          <a:ext cx="8524875" cy="6934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133350</xdr:colOff>
      <xdr:row>58</xdr:row>
      <xdr:rowOff>57150</xdr:rowOff>
    </xdr:from>
    <xdr:to>
      <xdr:col>38</xdr:col>
      <xdr:colOff>495300</xdr:colOff>
      <xdr:row>81</xdr:row>
      <xdr:rowOff>228600</xdr:rowOff>
    </xdr:to>
    <xdr:sp>
      <xdr:nvSpPr>
        <xdr:cNvPr id="30" name="Line 30"/>
        <xdr:cNvSpPr>
          <a:spLocks/>
        </xdr:cNvSpPr>
      </xdr:nvSpPr>
      <xdr:spPr>
        <a:xfrm flipH="1">
          <a:off x="18478500" y="15468600"/>
          <a:ext cx="12401550" cy="567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56</xdr:row>
      <xdr:rowOff>57150</xdr:rowOff>
    </xdr:from>
    <xdr:to>
      <xdr:col>20</xdr:col>
      <xdr:colOff>514350</xdr:colOff>
      <xdr:row>81</xdr:row>
      <xdr:rowOff>190500</xdr:rowOff>
    </xdr:to>
    <xdr:sp>
      <xdr:nvSpPr>
        <xdr:cNvPr id="31" name="Line 31"/>
        <xdr:cNvSpPr>
          <a:spLocks/>
        </xdr:cNvSpPr>
      </xdr:nvSpPr>
      <xdr:spPr>
        <a:xfrm>
          <a:off x="3857625" y="14935200"/>
          <a:ext cx="13496925" cy="6172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30</xdr:row>
      <xdr:rowOff>114300</xdr:rowOff>
    </xdr:from>
    <xdr:to>
      <xdr:col>16</xdr:col>
      <xdr:colOff>323850</xdr:colOff>
      <xdr:row>58</xdr:row>
      <xdr:rowOff>228600</xdr:rowOff>
    </xdr:to>
    <xdr:sp>
      <xdr:nvSpPr>
        <xdr:cNvPr id="32" name="Line 32"/>
        <xdr:cNvSpPr>
          <a:spLocks/>
        </xdr:cNvSpPr>
      </xdr:nvSpPr>
      <xdr:spPr>
        <a:xfrm flipH="1">
          <a:off x="3838575" y="8096250"/>
          <a:ext cx="10315575" cy="7543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361950</xdr:colOff>
      <xdr:row>30</xdr:row>
      <xdr:rowOff>133350</xdr:rowOff>
    </xdr:from>
    <xdr:to>
      <xdr:col>38</xdr:col>
      <xdr:colOff>552450</xdr:colOff>
      <xdr:row>60</xdr:row>
      <xdr:rowOff>228600</xdr:rowOff>
    </xdr:to>
    <xdr:sp>
      <xdr:nvSpPr>
        <xdr:cNvPr id="33" name="Line 33"/>
        <xdr:cNvSpPr>
          <a:spLocks/>
        </xdr:cNvSpPr>
      </xdr:nvSpPr>
      <xdr:spPr>
        <a:xfrm>
          <a:off x="21717000" y="8115300"/>
          <a:ext cx="9220200" cy="805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76200</xdr:colOff>
      <xdr:row>62</xdr:row>
      <xdr:rowOff>76200</xdr:rowOff>
    </xdr:from>
    <xdr:to>
      <xdr:col>38</xdr:col>
      <xdr:colOff>495300</xdr:colOff>
      <xdr:row>86</xdr:row>
      <xdr:rowOff>171450</xdr:rowOff>
    </xdr:to>
    <xdr:sp>
      <xdr:nvSpPr>
        <xdr:cNvPr id="34" name="Line 34"/>
        <xdr:cNvSpPr>
          <a:spLocks/>
        </xdr:cNvSpPr>
      </xdr:nvSpPr>
      <xdr:spPr>
        <a:xfrm flipH="1">
          <a:off x="18421350" y="16554450"/>
          <a:ext cx="12458700" cy="5553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60</xdr:row>
      <xdr:rowOff>57150</xdr:rowOff>
    </xdr:from>
    <xdr:to>
      <xdr:col>20</xdr:col>
      <xdr:colOff>514350</xdr:colOff>
      <xdr:row>86</xdr:row>
      <xdr:rowOff>152400</xdr:rowOff>
    </xdr:to>
    <xdr:sp>
      <xdr:nvSpPr>
        <xdr:cNvPr id="35" name="Line 35"/>
        <xdr:cNvSpPr>
          <a:spLocks/>
        </xdr:cNvSpPr>
      </xdr:nvSpPr>
      <xdr:spPr>
        <a:xfrm>
          <a:off x="3857625" y="16002000"/>
          <a:ext cx="13496925" cy="6086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76200</xdr:rowOff>
    </xdr:from>
    <xdr:to>
      <xdr:col>17</xdr:col>
      <xdr:colOff>304800</xdr:colOff>
      <xdr:row>62</xdr:row>
      <xdr:rowOff>152400</xdr:rowOff>
    </xdr:to>
    <xdr:sp>
      <xdr:nvSpPr>
        <xdr:cNvPr id="36" name="Line 36"/>
        <xdr:cNvSpPr>
          <a:spLocks/>
        </xdr:cNvSpPr>
      </xdr:nvSpPr>
      <xdr:spPr>
        <a:xfrm flipH="1">
          <a:off x="3762375" y="8058150"/>
          <a:ext cx="11125200" cy="857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400050</xdr:colOff>
      <xdr:row>30</xdr:row>
      <xdr:rowOff>95250</xdr:rowOff>
    </xdr:from>
    <xdr:to>
      <xdr:col>38</xdr:col>
      <xdr:colOff>533400</xdr:colOff>
      <xdr:row>64</xdr:row>
      <xdr:rowOff>171450</xdr:rowOff>
    </xdr:to>
    <xdr:sp>
      <xdr:nvSpPr>
        <xdr:cNvPr id="37" name="Line 37"/>
        <xdr:cNvSpPr>
          <a:spLocks/>
        </xdr:cNvSpPr>
      </xdr:nvSpPr>
      <xdr:spPr>
        <a:xfrm>
          <a:off x="21002625" y="8077200"/>
          <a:ext cx="9915525" cy="910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57150</xdr:colOff>
      <xdr:row>66</xdr:row>
      <xdr:rowOff>95250</xdr:rowOff>
    </xdr:from>
    <xdr:to>
      <xdr:col>38</xdr:col>
      <xdr:colOff>552450</xdr:colOff>
      <xdr:row>91</xdr:row>
      <xdr:rowOff>209550</xdr:rowOff>
    </xdr:to>
    <xdr:sp>
      <xdr:nvSpPr>
        <xdr:cNvPr id="38" name="Line 38"/>
        <xdr:cNvSpPr>
          <a:spLocks/>
        </xdr:cNvSpPr>
      </xdr:nvSpPr>
      <xdr:spPr>
        <a:xfrm flipH="1">
          <a:off x="18402300" y="17640300"/>
          <a:ext cx="12534900" cy="5819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64</xdr:row>
      <xdr:rowOff>57150</xdr:rowOff>
    </xdr:from>
    <xdr:to>
      <xdr:col>20</xdr:col>
      <xdr:colOff>514350</xdr:colOff>
      <xdr:row>91</xdr:row>
      <xdr:rowOff>171450</xdr:rowOff>
    </xdr:to>
    <xdr:sp>
      <xdr:nvSpPr>
        <xdr:cNvPr id="39" name="Line 39"/>
        <xdr:cNvSpPr>
          <a:spLocks/>
        </xdr:cNvSpPr>
      </xdr:nvSpPr>
      <xdr:spPr>
        <a:xfrm>
          <a:off x="3819525" y="17068800"/>
          <a:ext cx="13535025" cy="6353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30</xdr:row>
      <xdr:rowOff>57150</xdr:rowOff>
    </xdr:from>
    <xdr:to>
      <xdr:col>18</xdr:col>
      <xdr:colOff>304800</xdr:colOff>
      <xdr:row>66</xdr:row>
      <xdr:rowOff>190500</xdr:rowOff>
    </xdr:to>
    <xdr:sp>
      <xdr:nvSpPr>
        <xdr:cNvPr id="40" name="Line 40"/>
        <xdr:cNvSpPr>
          <a:spLocks/>
        </xdr:cNvSpPr>
      </xdr:nvSpPr>
      <xdr:spPr>
        <a:xfrm flipH="1">
          <a:off x="3819525" y="8039100"/>
          <a:ext cx="11820525" cy="9696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323850</xdr:colOff>
      <xdr:row>30</xdr:row>
      <xdr:rowOff>95250</xdr:rowOff>
    </xdr:from>
    <xdr:to>
      <xdr:col>38</xdr:col>
      <xdr:colOff>533400</xdr:colOff>
      <xdr:row>68</xdr:row>
      <xdr:rowOff>209550</xdr:rowOff>
    </xdr:to>
    <xdr:sp>
      <xdr:nvSpPr>
        <xdr:cNvPr id="41" name="Line 41"/>
        <xdr:cNvSpPr>
          <a:spLocks/>
        </xdr:cNvSpPr>
      </xdr:nvSpPr>
      <xdr:spPr>
        <a:xfrm>
          <a:off x="20173950" y="8077200"/>
          <a:ext cx="10744200" cy="10210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114300</xdr:colOff>
      <xdr:row>70</xdr:row>
      <xdr:rowOff>38100</xdr:rowOff>
    </xdr:from>
    <xdr:to>
      <xdr:col>38</xdr:col>
      <xdr:colOff>514350</xdr:colOff>
      <xdr:row>96</xdr:row>
      <xdr:rowOff>190500</xdr:rowOff>
    </xdr:to>
    <xdr:sp>
      <xdr:nvSpPr>
        <xdr:cNvPr id="42" name="Line 42"/>
        <xdr:cNvSpPr>
          <a:spLocks/>
        </xdr:cNvSpPr>
      </xdr:nvSpPr>
      <xdr:spPr>
        <a:xfrm flipH="1">
          <a:off x="18459450" y="18669000"/>
          <a:ext cx="12439650" cy="5886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68</xdr:row>
      <xdr:rowOff>19050</xdr:rowOff>
    </xdr:from>
    <xdr:to>
      <xdr:col>20</xdr:col>
      <xdr:colOff>476250</xdr:colOff>
      <xdr:row>96</xdr:row>
      <xdr:rowOff>152400</xdr:rowOff>
    </xdr:to>
    <xdr:sp>
      <xdr:nvSpPr>
        <xdr:cNvPr id="43" name="Line 43"/>
        <xdr:cNvSpPr>
          <a:spLocks/>
        </xdr:cNvSpPr>
      </xdr:nvSpPr>
      <xdr:spPr>
        <a:xfrm>
          <a:off x="3819525" y="18097500"/>
          <a:ext cx="13496925" cy="6419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76200</xdr:rowOff>
    </xdr:from>
    <xdr:to>
      <xdr:col>19</xdr:col>
      <xdr:colOff>323850</xdr:colOff>
      <xdr:row>71</xdr:row>
      <xdr:rowOff>190500</xdr:rowOff>
    </xdr:to>
    <xdr:sp>
      <xdr:nvSpPr>
        <xdr:cNvPr id="44" name="Line 44"/>
        <xdr:cNvSpPr>
          <a:spLocks/>
        </xdr:cNvSpPr>
      </xdr:nvSpPr>
      <xdr:spPr>
        <a:xfrm flipH="1">
          <a:off x="3762375" y="8058150"/>
          <a:ext cx="12649200" cy="11001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285750</xdr:colOff>
      <xdr:row>30</xdr:row>
      <xdr:rowOff>133350</xdr:rowOff>
    </xdr:from>
    <xdr:to>
      <xdr:col>38</xdr:col>
      <xdr:colOff>514350</xdr:colOff>
      <xdr:row>72</xdr:row>
      <xdr:rowOff>152400</xdr:rowOff>
    </xdr:to>
    <xdr:sp>
      <xdr:nvSpPr>
        <xdr:cNvPr id="45" name="Line 45"/>
        <xdr:cNvSpPr>
          <a:spLocks/>
        </xdr:cNvSpPr>
      </xdr:nvSpPr>
      <xdr:spPr>
        <a:xfrm>
          <a:off x="19383375" y="8115300"/>
          <a:ext cx="11515725" cy="11172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76200</xdr:colOff>
      <xdr:row>74</xdr:row>
      <xdr:rowOff>38100</xdr:rowOff>
    </xdr:from>
    <xdr:to>
      <xdr:col>38</xdr:col>
      <xdr:colOff>514350</xdr:colOff>
      <xdr:row>102</xdr:row>
      <xdr:rowOff>171450</xdr:rowOff>
    </xdr:to>
    <xdr:sp>
      <xdr:nvSpPr>
        <xdr:cNvPr id="46" name="Line 46"/>
        <xdr:cNvSpPr>
          <a:spLocks/>
        </xdr:cNvSpPr>
      </xdr:nvSpPr>
      <xdr:spPr>
        <a:xfrm flipH="1">
          <a:off x="18421350" y="19726275"/>
          <a:ext cx="12477750" cy="6086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73</xdr:row>
      <xdr:rowOff>57150</xdr:rowOff>
    </xdr:from>
    <xdr:to>
      <xdr:col>20</xdr:col>
      <xdr:colOff>514350</xdr:colOff>
      <xdr:row>102</xdr:row>
      <xdr:rowOff>152400</xdr:rowOff>
    </xdr:to>
    <xdr:sp>
      <xdr:nvSpPr>
        <xdr:cNvPr id="47" name="Line 47"/>
        <xdr:cNvSpPr>
          <a:spLocks/>
        </xdr:cNvSpPr>
      </xdr:nvSpPr>
      <xdr:spPr>
        <a:xfrm>
          <a:off x="3800475" y="19459575"/>
          <a:ext cx="13554075" cy="6334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30</xdr:row>
      <xdr:rowOff>114300</xdr:rowOff>
    </xdr:from>
    <xdr:to>
      <xdr:col>20</xdr:col>
      <xdr:colOff>323850</xdr:colOff>
      <xdr:row>76</xdr:row>
      <xdr:rowOff>133350</xdr:rowOff>
    </xdr:to>
    <xdr:sp>
      <xdr:nvSpPr>
        <xdr:cNvPr id="48" name="Line 48"/>
        <xdr:cNvSpPr>
          <a:spLocks/>
        </xdr:cNvSpPr>
      </xdr:nvSpPr>
      <xdr:spPr>
        <a:xfrm flipH="1">
          <a:off x="3838575" y="8096250"/>
          <a:ext cx="13325475" cy="1212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342900</xdr:colOff>
      <xdr:row>30</xdr:row>
      <xdr:rowOff>133350</xdr:rowOff>
    </xdr:from>
    <xdr:to>
      <xdr:col>38</xdr:col>
      <xdr:colOff>552450</xdr:colOff>
      <xdr:row>76</xdr:row>
      <xdr:rowOff>190500</xdr:rowOff>
    </xdr:to>
    <xdr:sp>
      <xdr:nvSpPr>
        <xdr:cNvPr id="49" name="Line 49"/>
        <xdr:cNvSpPr>
          <a:spLocks/>
        </xdr:cNvSpPr>
      </xdr:nvSpPr>
      <xdr:spPr>
        <a:xfrm>
          <a:off x="18688050" y="8115300"/>
          <a:ext cx="12249150" cy="1216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133350</xdr:colOff>
      <xdr:row>78</xdr:row>
      <xdr:rowOff>104775</xdr:rowOff>
    </xdr:from>
    <xdr:to>
      <xdr:col>38</xdr:col>
      <xdr:colOff>495300</xdr:colOff>
      <xdr:row>108</xdr:row>
      <xdr:rowOff>171450</xdr:rowOff>
    </xdr:to>
    <xdr:sp>
      <xdr:nvSpPr>
        <xdr:cNvPr id="50" name="Line 50"/>
        <xdr:cNvSpPr>
          <a:spLocks/>
        </xdr:cNvSpPr>
      </xdr:nvSpPr>
      <xdr:spPr>
        <a:xfrm flipH="1">
          <a:off x="18478500" y="20793075"/>
          <a:ext cx="12401550" cy="6296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78</xdr:row>
      <xdr:rowOff>133350</xdr:rowOff>
    </xdr:from>
    <xdr:to>
      <xdr:col>20</xdr:col>
      <xdr:colOff>438150</xdr:colOff>
      <xdr:row>108</xdr:row>
      <xdr:rowOff>133350</xdr:rowOff>
    </xdr:to>
    <xdr:sp>
      <xdr:nvSpPr>
        <xdr:cNvPr id="51" name="Line 51"/>
        <xdr:cNvSpPr>
          <a:spLocks/>
        </xdr:cNvSpPr>
      </xdr:nvSpPr>
      <xdr:spPr>
        <a:xfrm>
          <a:off x="3819525" y="20754975"/>
          <a:ext cx="13458825" cy="6296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32</xdr:row>
      <xdr:rowOff>171450</xdr:rowOff>
    </xdr:from>
    <xdr:to>
      <xdr:col>20</xdr:col>
      <xdr:colOff>438150</xdr:colOff>
      <xdr:row>49</xdr:row>
      <xdr:rowOff>76200</xdr:rowOff>
    </xdr:to>
    <xdr:sp>
      <xdr:nvSpPr>
        <xdr:cNvPr id="52" name="Line 52"/>
        <xdr:cNvSpPr>
          <a:spLocks/>
        </xdr:cNvSpPr>
      </xdr:nvSpPr>
      <xdr:spPr>
        <a:xfrm>
          <a:off x="7924800" y="8686800"/>
          <a:ext cx="9353550" cy="440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342900</xdr:colOff>
      <xdr:row>32</xdr:row>
      <xdr:rowOff>57150</xdr:rowOff>
    </xdr:from>
    <xdr:to>
      <xdr:col>20</xdr:col>
      <xdr:colOff>495300</xdr:colOff>
      <xdr:row>48</xdr:row>
      <xdr:rowOff>95250</xdr:rowOff>
    </xdr:to>
    <xdr:sp>
      <xdr:nvSpPr>
        <xdr:cNvPr id="53" name="Line 53"/>
        <xdr:cNvSpPr>
          <a:spLocks/>
        </xdr:cNvSpPr>
      </xdr:nvSpPr>
      <xdr:spPr>
        <a:xfrm>
          <a:off x="8620125" y="8572500"/>
          <a:ext cx="8715375" cy="426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400050</xdr:colOff>
      <xdr:row>32</xdr:row>
      <xdr:rowOff>114300</xdr:rowOff>
    </xdr:from>
    <xdr:to>
      <xdr:col>20</xdr:col>
      <xdr:colOff>514350</xdr:colOff>
      <xdr:row>47</xdr:row>
      <xdr:rowOff>114300</xdr:rowOff>
    </xdr:to>
    <xdr:sp>
      <xdr:nvSpPr>
        <xdr:cNvPr id="54" name="Line 54"/>
        <xdr:cNvSpPr>
          <a:spLocks/>
        </xdr:cNvSpPr>
      </xdr:nvSpPr>
      <xdr:spPr>
        <a:xfrm>
          <a:off x="9429750" y="8629650"/>
          <a:ext cx="7924800" cy="396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304800</xdr:colOff>
      <xdr:row>32</xdr:row>
      <xdr:rowOff>95250</xdr:rowOff>
    </xdr:from>
    <xdr:to>
      <xdr:col>20</xdr:col>
      <xdr:colOff>514350</xdr:colOff>
      <xdr:row>46</xdr:row>
      <xdr:rowOff>95250</xdr:rowOff>
    </xdr:to>
    <xdr:sp>
      <xdr:nvSpPr>
        <xdr:cNvPr id="55" name="Line 55"/>
        <xdr:cNvSpPr>
          <a:spLocks/>
        </xdr:cNvSpPr>
      </xdr:nvSpPr>
      <xdr:spPr>
        <a:xfrm>
          <a:off x="10106025" y="8610600"/>
          <a:ext cx="7248525" cy="3695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266700</xdr:colOff>
      <xdr:row>32</xdr:row>
      <xdr:rowOff>76200</xdr:rowOff>
    </xdr:from>
    <xdr:to>
      <xdr:col>20</xdr:col>
      <xdr:colOff>495300</xdr:colOff>
      <xdr:row>45</xdr:row>
      <xdr:rowOff>76200</xdr:rowOff>
    </xdr:to>
    <xdr:sp>
      <xdr:nvSpPr>
        <xdr:cNvPr id="56" name="Line 56"/>
        <xdr:cNvSpPr>
          <a:spLocks/>
        </xdr:cNvSpPr>
      </xdr:nvSpPr>
      <xdr:spPr>
        <a:xfrm>
          <a:off x="11315700" y="8591550"/>
          <a:ext cx="6019800" cy="3429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342900</xdr:colOff>
      <xdr:row>32</xdr:row>
      <xdr:rowOff>114300</xdr:rowOff>
    </xdr:from>
    <xdr:to>
      <xdr:col>20</xdr:col>
      <xdr:colOff>514350</xdr:colOff>
      <xdr:row>44</xdr:row>
      <xdr:rowOff>76200</xdr:rowOff>
    </xdr:to>
    <xdr:sp>
      <xdr:nvSpPr>
        <xdr:cNvPr id="57" name="Line 57"/>
        <xdr:cNvSpPr>
          <a:spLocks/>
        </xdr:cNvSpPr>
      </xdr:nvSpPr>
      <xdr:spPr>
        <a:xfrm>
          <a:off x="12734925" y="8629650"/>
          <a:ext cx="4619625" cy="3124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285750</xdr:colOff>
      <xdr:row>32</xdr:row>
      <xdr:rowOff>133350</xdr:rowOff>
    </xdr:from>
    <xdr:to>
      <xdr:col>20</xdr:col>
      <xdr:colOff>514350</xdr:colOff>
      <xdr:row>43</xdr:row>
      <xdr:rowOff>76200</xdr:rowOff>
    </xdr:to>
    <xdr:sp>
      <xdr:nvSpPr>
        <xdr:cNvPr id="58" name="Line 58"/>
        <xdr:cNvSpPr>
          <a:spLocks/>
        </xdr:cNvSpPr>
      </xdr:nvSpPr>
      <xdr:spPr>
        <a:xfrm>
          <a:off x="14116050" y="8648700"/>
          <a:ext cx="3238500" cy="2847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266700</xdr:colOff>
      <xdr:row>32</xdr:row>
      <xdr:rowOff>114300</xdr:rowOff>
    </xdr:from>
    <xdr:to>
      <xdr:col>20</xdr:col>
      <xdr:colOff>495300</xdr:colOff>
      <xdr:row>42</xdr:row>
      <xdr:rowOff>95250</xdr:rowOff>
    </xdr:to>
    <xdr:sp>
      <xdr:nvSpPr>
        <xdr:cNvPr id="59" name="Line 59"/>
        <xdr:cNvSpPr>
          <a:spLocks/>
        </xdr:cNvSpPr>
      </xdr:nvSpPr>
      <xdr:spPr>
        <a:xfrm>
          <a:off x="14849475" y="8629650"/>
          <a:ext cx="2486025" cy="2628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342900</xdr:colOff>
      <xdr:row>32</xdr:row>
      <xdr:rowOff>114300</xdr:rowOff>
    </xdr:from>
    <xdr:to>
      <xdr:col>20</xdr:col>
      <xdr:colOff>552450</xdr:colOff>
      <xdr:row>41</xdr:row>
      <xdr:rowOff>95250</xdr:rowOff>
    </xdr:to>
    <xdr:sp>
      <xdr:nvSpPr>
        <xdr:cNvPr id="60" name="Line 60"/>
        <xdr:cNvSpPr>
          <a:spLocks/>
        </xdr:cNvSpPr>
      </xdr:nvSpPr>
      <xdr:spPr>
        <a:xfrm>
          <a:off x="15678150" y="8629650"/>
          <a:ext cx="1714500" cy="2362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361950</xdr:colOff>
      <xdr:row>32</xdr:row>
      <xdr:rowOff>114300</xdr:rowOff>
    </xdr:from>
    <xdr:to>
      <xdr:col>20</xdr:col>
      <xdr:colOff>552450</xdr:colOff>
      <xdr:row>40</xdr:row>
      <xdr:rowOff>57150</xdr:rowOff>
    </xdr:to>
    <xdr:sp>
      <xdr:nvSpPr>
        <xdr:cNvPr id="61" name="Line 61"/>
        <xdr:cNvSpPr>
          <a:spLocks/>
        </xdr:cNvSpPr>
      </xdr:nvSpPr>
      <xdr:spPr>
        <a:xfrm>
          <a:off x="16449675" y="8629650"/>
          <a:ext cx="942975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209550</xdr:colOff>
      <xdr:row>32</xdr:row>
      <xdr:rowOff>95250</xdr:rowOff>
    </xdr:from>
    <xdr:to>
      <xdr:col>21</xdr:col>
      <xdr:colOff>133350</xdr:colOff>
      <xdr:row>38</xdr:row>
      <xdr:rowOff>114300</xdr:rowOff>
    </xdr:to>
    <xdr:sp>
      <xdr:nvSpPr>
        <xdr:cNvPr id="62" name="Line 62"/>
        <xdr:cNvSpPr>
          <a:spLocks/>
        </xdr:cNvSpPr>
      </xdr:nvSpPr>
      <xdr:spPr>
        <a:xfrm>
          <a:off x="17049750" y="8610600"/>
          <a:ext cx="676275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514350</xdr:colOff>
      <xdr:row>32</xdr:row>
      <xdr:rowOff>114300</xdr:rowOff>
    </xdr:from>
    <xdr:to>
      <xdr:col>22</xdr:col>
      <xdr:colOff>247650</xdr:colOff>
      <xdr:row>38</xdr:row>
      <xdr:rowOff>114300</xdr:rowOff>
    </xdr:to>
    <xdr:sp>
      <xdr:nvSpPr>
        <xdr:cNvPr id="63" name="Line 63"/>
        <xdr:cNvSpPr>
          <a:spLocks/>
        </xdr:cNvSpPr>
      </xdr:nvSpPr>
      <xdr:spPr>
        <a:xfrm flipH="1">
          <a:off x="18107025" y="8629650"/>
          <a:ext cx="485775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76200</xdr:colOff>
      <xdr:row>32</xdr:row>
      <xdr:rowOff>76200</xdr:rowOff>
    </xdr:from>
    <xdr:to>
      <xdr:col>23</xdr:col>
      <xdr:colOff>266700</xdr:colOff>
      <xdr:row>40</xdr:row>
      <xdr:rowOff>76200</xdr:rowOff>
    </xdr:to>
    <xdr:sp>
      <xdr:nvSpPr>
        <xdr:cNvPr id="64" name="Line 64"/>
        <xdr:cNvSpPr>
          <a:spLocks/>
        </xdr:cNvSpPr>
      </xdr:nvSpPr>
      <xdr:spPr>
        <a:xfrm flipH="1">
          <a:off x="18421350" y="8591550"/>
          <a:ext cx="942975" cy="2114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76200</xdr:colOff>
      <xdr:row>32</xdr:row>
      <xdr:rowOff>95250</xdr:rowOff>
    </xdr:from>
    <xdr:to>
      <xdr:col>24</xdr:col>
      <xdr:colOff>285750</xdr:colOff>
      <xdr:row>41</xdr:row>
      <xdr:rowOff>152400</xdr:rowOff>
    </xdr:to>
    <xdr:sp>
      <xdr:nvSpPr>
        <xdr:cNvPr id="65" name="Line 65"/>
        <xdr:cNvSpPr>
          <a:spLocks/>
        </xdr:cNvSpPr>
      </xdr:nvSpPr>
      <xdr:spPr>
        <a:xfrm flipH="1">
          <a:off x="18421350" y="8610600"/>
          <a:ext cx="1714500" cy="2438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95250</xdr:colOff>
      <xdr:row>32</xdr:row>
      <xdr:rowOff>95250</xdr:rowOff>
    </xdr:from>
    <xdr:to>
      <xdr:col>25</xdr:col>
      <xdr:colOff>342900</xdr:colOff>
      <xdr:row>42</xdr:row>
      <xdr:rowOff>133350</xdr:rowOff>
    </xdr:to>
    <xdr:sp>
      <xdr:nvSpPr>
        <xdr:cNvPr id="66" name="Line 66"/>
        <xdr:cNvSpPr>
          <a:spLocks/>
        </xdr:cNvSpPr>
      </xdr:nvSpPr>
      <xdr:spPr>
        <a:xfrm flipH="1">
          <a:off x="18440400" y="8610600"/>
          <a:ext cx="2505075" cy="2686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114300</xdr:colOff>
      <xdr:row>32</xdr:row>
      <xdr:rowOff>76200</xdr:rowOff>
    </xdr:from>
    <xdr:to>
      <xdr:col>26</xdr:col>
      <xdr:colOff>266700</xdr:colOff>
      <xdr:row>43</xdr:row>
      <xdr:rowOff>114300</xdr:rowOff>
    </xdr:to>
    <xdr:sp>
      <xdr:nvSpPr>
        <xdr:cNvPr id="67" name="Line 67"/>
        <xdr:cNvSpPr>
          <a:spLocks/>
        </xdr:cNvSpPr>
      </xdr:nvSpPr>
      <xdr:spPr>
        <a:xfrm flipH="1">
          <a:off x="18459450" y="8591550"/>
          <a:ext cx="3162300" cy="2943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95250</xdr:colOff>
      <xdr:row>32</xdr:row>
      <xdr:rowOff>76200</xdr:rowOff>
    </xdr:from>
    <xdr:to>
      <xdr:col>27</xdr:col>
      <xdr:colOff>304800</xdr:colOff>
      <xdr:row>44</xdr:row>
      <xdr:rowOff>114300</xdr:rowOff>
    </xdr:to>
    <xdr:sp>
      <xdr:nvSpPr>
        <xdr:cNvPr id="68" name="Line 68"/>
        <xdr:cNvSpPr>
          <a:spLocks/>
        </xdr:cNvSpPr>
      </xdr:nvSpPr>
      <xdr:spPr>
        <a:xfrm flipH="1">
          <a:off x="18440400" y="8591550"/>
          <a:ext cx="3971925" cy="3200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114300</xdr:colOff>
      <xdr:row>32</xdr:row>
      <xdr:rowOff>95250</xdr:rowOff>
    </xdr:from>
    <xdr:to>
      <xdr:col>28</xdr:col>
      <xdr:colOff>304800</xdr:colOff>
      <xdr:row>45</xdr:row>
      <xdr:rowOff>133350</xdr:rowOff>
    </xdr:to>
    <xdr:sp>
      <xdr:nvSpPr>
        <xdr:cNvPr id="69" name="Line 69"/>
        <xdr:cNvSpPr>
          <a:spLocks/>
        </xdr:cNvSpPr>
      </xdr:nvSpPr>
      <xdr:spPr>
        <a:xfrm flipH="1">
          <a:off x="18459450" y="8610600"/>
          <a:ext cx="4705350" cy="3467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114300</xdr:colOff>
      <xdr:row>32</xdr:row>
      <xdr:rowOff>38100</xdr:rowOff>
    </xdr:from>
    <xdr:to>
      <xdr:col>29</xdr:col>
      <xdr:colOff>323850</xdr:colOff>
      <xdr:row>46</xdr:row>
      <xdr:rowOff>114300</xdr:rowOff>
    </xdr:to>
    <xdr:sp>
      <xdr:nvSpPr>
        <xdr:cNvPr id="70" name="Line 70"/>
        <xdr:cNvSpPr>
          <a:spLocks/>
        </xdr:cNvSpPr>
      </xdr:nvSpPr>
      <xdr:spPr>
        <a:xfrm flipH="1">
          <a:off x="18459450" y="8553450"/>
          <a:ext cx="5476875" cy="3771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114300</xdr:colOff>
      <xdr:row>32</xdr:row>
      <xdr:rowOff>76200</xdr:rowOff>
    </xdr:from>
    <xdr:to>
      <xdr:col>30</xdr:col>
      <xdr:colOff>266700</xdr:colOff>
      <xdr:row>47</xdr:row>
      <xdr:rowOff>114300</xdr:rowOff>
    </xdr:to>
    <xdr:sp>
      <xdr:nvSpPr>
        <xdr:cNvPr id="71" name="Line 71"/>
        <xdr:cNvSpPr>
          <a:spLocks/>
        </xdr:cNvSpPr>
      </xdr:nvSpPr>
      <xdr:spPr>
        <a:xfrm flipH="1">
          <a:off x="18459450" y="8591550"/>
          <a:ext cx="6172200" cy="400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133350</xdr:colOff>
      <xdr:row>32</xdr:row>
      <xdr:rowOff>57150</xdr:rowOff>
    </xdr:from>
    <xdr:to>
      <xdr:col>31</xdr:col>
      <xdr:colOff>285750</xdr:colOff>
      <xdr:row>48</xdr:row>
      <xdr:rowOff>114300</xdr:rowOff>
    </xdr:to>
    <xdr:sp>
      <xdr:nvSpPr>
        <xdr:cNvPr id="72" name="Line 72"/>
        <xdr:cNvSpPr>
          <a:spLocks/>
        </xdr:cNvSpPr>
      </xdr:nvSpPr>
      <xdr:spPr>
        <a:xfrm flipH="1">
          <a:off x="18478500" y="8572500"/>
          <a:ext cx="6924675" cy="428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152400</xdr:colOff>
      <xdr:row>32</xdr:row>
      <xdr:rowOff>133350</xdr:rowOff>
    </xdr:from>
    <xdr:to>
      <xdr:col>32</xdr:col>
      <xdr:colOff>266700</xdr:colOff>
      <xdr:row>49</xdr:row>
      <xdr:rowOff>133350</xdr:rowOff>
    </xdr:to>
    <xdr:sp>
      <xdr:nvSpPr>
        <xdr:cNvPr id="73" name="Line 73"/>
        <xdr:cNvSpPr>
          <a:spLocks/>
        </xdr:cNvSpPr>
      </xdr:nvSpPr>
      <xdr:spPr>
        <a:xfrm flipH="1">
          <a:off x="18497550" y="8648700"/>
          <a:ext cx="7639050" cy="449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92</xdr:row>
      <xdr:rowOff>57150</xdr:rowOff>
    </xdr:from>
    <xdr:to>
      <xdr:col>19</xdr:col>
      <xdr:colOff>476250</xdr:colOff>
      <xdr:row>122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3257550" y="23860125"/>
          <a:ext cx="13306425" cy="5743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247650</xdr:colOff>
      <xdr:row>91</xdr:row>
      <xdr:rowOff>171450</xdr:rowOff>
    </xdr:from>
    <xdr:to>
      <xdr:col>38</xdr:col>
      <xdr:colOff>323850</xdr:colOff>
      <xdr:row>122</xdr:row>
      <xdr:rowOff>76200</xdr:rowOff>
    </xdr:to>
    <xdr:sp>
      <xdr:nvSpPr>
        <xdr:cNvPr id="75" name="Line 75"/>
        <xdr:cNvSpPr>
          <a:spLocks/>
        </xdr:cNvSpPr>
      </xdr:nvSpPr>
      <xdr:spPr>
        <a:xfrm flipH="1">
          <a:off x="19345275" y="23707725"/>
          <a:ext cx="11363325" cy="585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14</xdr:row>
      <xdr:rowOff>95250</xdr:rowOff>
    </xdr:from>
    <xdr:to>
      <xdr:col>37</xdr:col>
      <xdr:colOff>552450</xdr:colOff>
      <xdr:row>29</xdr:row>
      <xdr:rowOff>114300</xdr:rowOff>
    </xdr:to>
    <xdr:sp>
      <xdr:nvSpPr>
        <xdr:cNvPr id="76" name="Line 76"/>
        <xdr:cNvSpPr>
          <a:spLocks/>
        </xdr:cNvSpPr>
      </xdr:nvSpPr>
      <xdr:spPr>
        <a:xfrm flipH="1" flipV="1">
          <a:off x="18364200" y="3829050"/>
          <a:ext cx="11820525" cy="400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14</xdr:row>
      <xdr:rowOff>76200</xdr:rowOff>
    </xdr:from>
    <xdr:to>
      <xdr:col>20</xdr:col>
      <xdr:colOff>533400</xdr:colOff>
      <xdr:row>29</xdr:row>
      <xdr:rowOff>114300</xdr:rowOff>
    </xdr:to>
    <xdr:sp>
      <xdr:nvSpPr>
        <xdr:cNvPr id="77" name="Line 77"/>
        <xdr:cNvSpPr>
          <a:spLocks/>
        </xdr:cNvSpPr>
      </xdr:nvSpPr>
      <xdr:spPr>
        <a:xfrm flipV="1">
          <a:off x="4648200" y="3810000"/>
          <a:ext cx="12725400" cy="401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12</xdr:row>
      <xdr:rowOff>190500</xdr:rowOff>
    </xdr:from>
    <xdr:to>
      <xdr:col>20</xdr:col>
      <xdr:colOff>476250</xdr:colOff>
      <xdr:row>28</xdr:row>
      <xdr:rowOff>171450</xdr:rowOff>
    </xdr:to>
    <xdr:sp>
      <xdr:nvSpPr>
        <xdr:cNvPr id="78" name="Line 78"/>
        <xdr:cNvSpPr>
          <a:spLocks/>
        </xdr:cNvSpPr>
      </xdr:nvSpPr>
      <xdr:spPr>
        <a:xfrm flipV="1">
          <a:off x="4629150" y="3390900"/>
          <a:ext cx="12687300" cy="422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133350</xdr:colOff>
      <xdr:row>12</xdr:row>
      <xdr:rowOff>171450</xdr:rowOff>
    </xdr:from>
    <xdr:to>
      <xdr:col>37</xdr:col>
      <xdr:colOff>590550</xdr:colOff>
      <xdr:row>28</xdr:row>
      <xdr:rowOff>114300</xdr:rowOff>
    </xdr:to>
    <xdr:sp>
      <xdr:nvSpPr>
        <xdr:cNvPr id="79" name="Line 79"/>
        <xdr:cNvSpPr>
          <a:spLocks/>
        </xdr:cNvSpPr>
      </xdr:nvSpPr>
      <xdr:spPr>
        <a:xfrm flipH="1" flipV="1">
          <a:off x="18478500" y="3371850"/>
          <a:ext cx="11744325" cy="419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11</xdr:row>
      <xdr:rowOff>209550</xdr:rowOff>
    </xdr:from>
    <xdr:to>
      <xdr:col>20</xdr:col>
      <xdr:colOff>457200</xdr:colOff>
      <xdr:row>27</xdr:row>
      <xdr:rowOff>133350</xdr:rowOff>
    </xdr:to>
    <xdr:sp>
      <xdr:nvSpPr>
        <xdr:cNvPr id="80" name="Line 80"/>
        <xdr:cNvSpPr>
          <a:spLocks/>
        </xdr:cNvSpPr>
      </xdr:nvSpPr>
      <xdr:spPr>
        <a:xfrm flipV="1">
          <a:off x="4648200" y="3143250"/>
          <a:ext cx="12649200" cy="417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114300</xdr:colOff>
      <xdr:row>11</xdr:row>
      <xdr:rowOff>152400</xdr:rowOff>
    </xdr:from>
    <xdr:to>
      <xdr:col>37</xdr:col>
      <xdr:colOff>533400</xdr:colOff>
      <xdr:row>27</xdr:row>
      <xdr:rowOff>152400</xdr:rowOff>
    </xdr:to>
    <xdr:sp>
      <xdr:nvSpPr>
        <xdr:cNvPr id="81" name="Line 81"/>
        <xdr:cNvSpPr>
          <a:spLocks/>
        </xdr:cNvSpPr>
      </xdr:nvSpPr>
      <xdr:spPr>
        <a:xfrm flipH="1" flipV="1">
          <a:off x="18459450" y="3086100"/>
          <a:ext cx="11706225" cy="424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10</xdr:row>
      <xdr:rowOff>247650</xdr:rowOff>
    </xdr:from>
    <xdr:to>
      <xdr:col>20</xdr:col>
      <xdr:colOff>457200</xdr:colOff>
      <xdr:row>26</xdr:row>
      <xdr:rowOff>133350</xdr:rowOff>
    </xdr:to>
    <xdr:sp>
      <xdr:nvSpPr>
        <xdr:cNvPr id="82" name="Line 82"/>
        <xdr:cNvSpPr>
          <a:spLocks/>
        </xdr:cNvSpPr>
      </xdr:nvSpPr>
      <xdr:spPr>
        <a:xfrm flipV="1">
          <a:off x="4552950" y="2914650"/>
          <a:ext cx="12744450" cy="413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133350</xdr:colOff>
      <xdr:row>10</xdr:row>
      <xdr:rowOff>171450</xdr:rowOff>
    </xdr:from>
    <xdr:to>
      <xdr:col>37</xdr:col>
      <xdr:colOff>571500</xdr:colOff>
      <xdr:row>26</xdr:row>
      <xdr:rowOff>133350</xdr:rowOff>
    </xdr:to>
    <xdr:sp>
      <xdr:nvSpPr>
        <xdr:cNvPr id="83" name="Line 83"/>
        <xdr:cNvSpPr>
          <a:spLocks/>
        </xdr:cNvSpPr>
      </xdr:nvSpPr>
      <xdr:spPr>
        <a:xfrm flipH="1" flipV="1">
          <a:off x="18478500" y="2838450"/>
          <a:ext cx="11725275" cy="421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9</xdr:row>
      <xdr:rowOff>171450</xdr:rowOff>
    </xdr:from>
    <xdr:to>
      <xdr:col>20</xdr:col>
      <xdr:colOff>533400</xdr:colOff>
      <xdr:row>25</xdr:row>
      <xdr:rowOff>133350</xdr:rowOff>
    </xdr:to>
    <xdr:sp>
      <xdr:nvSpPr>
        <xdr:cNvPr id="84" name="Line 84"/>
        <xdr:cNvSpPr>
          <a:spLocks/>
        </xdr:cNvSpPr>
      </xdr:nvSpPr>
      <xdr:spPr>
        <a:xfrm flipV="1">
          <a:off x="4610100" y="2571750"/>
          <a:ext cx="12763500" cy="421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8</xdr:row>
      <xdr:rowOff>209550</xdr:rowOff>
    </xdr:from>
    <xdr:to>
      <xdr:col>20</xdr:col>
      <xdr:colOff>476250</xdr:colOff>
      <xdr:row>24</xdr:row>
      <xdr:rowOff>133350</xdr:rowOff>
    </xdr:to>
    <xdr:sp>
      <xdr:nvSpPr>
        <xdr:cNvPr id="85" name="Line 85"/>
        <xdr:cNvSpPr>
          <a:spLocks/>
        </xdr:cNvSpPr>
      </xdr:nvSpPr>
      <xdr:spPr>
        <a:xfrm flipV="1">
          <a:off x="4572000" y="2343150"/>
          <a:ext cx="12744450" cy="417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7</xdr:row>
      <xdr:rowOff>209550</xdr:rowOff>
    </xdr:from>
    <xdr:to>
      <xdr:col>20</xdr:col>
      <xdr:colOff>476250</xdr:colOff>
      <xdr:row>23</xdr:row>
      <xdr:rowOff>133350</xdr:rowOff>
    </xdr:to>
    <xdr:sp>
      <xdr:nvSpPr>
        <xdr:cNvPr id="86" name="Line 86"/>
        <xdr:cNvSpPr>
          <a:spLocks/>
        </xdr:cNvSpPr>
      </xdr:nvSpPr>
      <xdr:spPr>
        <a:xfrm flipV="1">
          <a:off x="4648200" y="2076450"/>
          <a:ext cx="12668250" cy="417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6</xdr:row>
      <xdr:rowOff>152400</xdr:rowOff>
    </xdr:from>
    <xdr:to>
      <xdr:col>20</xdr:col>
      <xdr:colOff>533400</xdr:colOff>
      <xdr:row>22</xdr:row>
      <xdr:rowOff>133350</xdr:rowOff>
    </xdr:to>
    <xdr:sp>
      <xdr:nvSpPr>
        <xdr:cNvPr id="87" name="Line 87"/>
        <xdr:cNvSpPr>
          <a:spLocks/>
        </xdr:cNvSpPr>
      </xdr:nvSpPr>
      <xdr:spPr>
        <a:xfrm flipV="1">
          <a:off x="4610100" y="1752600"/>
          <a:ext cx="12763500" cy="422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5</xdr:row>
      <xdr:rowOff>190500</xdr:rowOff>
    </xdr:from>
    <xdr:to>
      <xdr:col>20</xdr:col>
      <xdr:colOff>495300</xdr:colOff>
      <xdr:row>21</xdr:row>
      <xdr:rowOff>152400</xdr:rowOff>
    </xdr:to>
    <xdr:sp>
      <xdr:nvSpPr>
        <xdr:cNvPr id="88" name="Line 88"/>
        <xdr:cNvSpPr>
          <a:spLocks/>
        </xdr:cNvSpPr>
      </xdr:nvSpPr>
      <xdr:spPr>
        <a:xfrm flipV="1">
          <a:off x="4610100" y="1524000"/>
          <a:ext cx="12725400" cy="421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4</xdr:row>
      <xdr:rowOff>152400</xdr:rowOff>
    </xdr:from>
    <xdr:to>
      <xdr:col>20</xdr:col>
      <xdr:colOff>495300</xdr:colOff>
      <xdr:row>20</xdr:row>
      <xdr:rowOff>133350</xdr:rowOff>
    </xdr:to>
    <xdr:sp>
      <xdr:nvSpPr>
        <xdr:cNvPr id="89" name="Line 89"/>
        <xdr:cNvSpPr>
          <a:spLocks/>
        </xdr:cNvSpPr>
      </xdr:nvSpPr>
      <xdr:spPr>
        <a:xfrm flipV="1">
          <a:off x="4591050" y="1219200"/>
          <a:ext cx="12744450" cy="422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3</xdr:row>
      <xdr:rowOff>152400</xdr:rowOff>
    </xdr:from>
    <xdr:to>
      <xdr:col>20</xdr:col>
      <xdr:colOff>476250</xdr:colOff>
      <xdr:row>19</xdr:row>
      <xdr:rowOff>133350</xdr:rowOff>
    </xdr:to>
    <xdr:sp>
      <xdr:nvSpPr>
        <xdr:cNvPr id="90" name="Line 90"/>
        <xdr:cNvSpPr>
          <a:spLocks/>
        </xdr:cNvSpPr>
      </xdr:nvSpPr>
      <xdr:spPr>
        <a:xfrm flipV="1">
          <a:off x="4610100" y="952500"/>
          <a:ext cx="12706350" cy="422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2</xdr:row>
      <xdr:rowOff>152400</xdr:rowOff>
    </xdr:from>
    <xdr:to>
      <xdr:col>20</xdr:col>
      <xdr:colOff>476250</xdr:colOff>
      <xdr:row>18</xdr:row>
      <xdr:rowOff>152400</xdr:rowOff>
    </xdr:to>
    <xdr:sp>
      <xdr:nvSpPr>
        <xdr:cNvPr id="91" name="Line 91"/>
        <xdr:cNvSpPr>
          <a:spLocks/>
        </xdr:cNvSpPr>
      </xdr:nvSpPr>
      <xdr:spPr>
        <a:xfrm flipV="1">
          <a:off x="4610100" y="685800"/>
          <a:ext cx="12706350" cy="424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</xdr:row>
      <xdr:rowOff>133350</xdr:rowOff>
    </xdr:from>
    <xdr:to>
      <xdr:col>20</xdr:col>
      <xdr:colOff>457200</xdr:colOff>
      <xdr:row>17</xdr:row>
      <xdr:rowOff>57150</xdr:rowOff>
    </xdr:to>
    <xdr:sp>
      <xdr:nvSpPr>
        <xdr:cNvPr id="92" name="Line 92"/>
        <xdr:cNvSpPr>
          <a:spLocks/>
        </xdr:cNvSpPr>
      </xdr:nvSpPr>
      <xdr:spPr>
        <a:xfrm flipV="1">
          <a:off x="4610100" y="400050"/>
          <a:ext cx="12687300" cy="417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95250</xdr:colOff>
      <xdr:row>9</xdr:row>
      <xdr:rowOff>171450</xdr:rowOff>
    </xdr:from>
    <xdr:to>
      <xdr:col>38</xdr:col>
      <xdr:colOff>0</xdr:colOff>
      <xdr:row>25</xdr:row>
      <xdr:rowOff>95250</xdr:rowOff>
    </xdr:to>
    <xdr:sp>
      <xdr:nvSpPr>
        <xdr:cNvPr id="93" name="Line 93"/>
        <xdr:cNvSpPr>
          <a:spLocks/>
        </xdr:cNvSpPr>
      </xdr:nvSpPr>
      <xdr:spPr>
        <a:xfrm flipH="1" flipV="1">
          <a:off x="18440400" y="2571750"/>
          <a:ext cx="11944350" cy="417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95250</xdr:colOff>
      <xdr:row>8</xdr:row>
      <xdr:rowOff>171450</xdr:rowOff>
    </xdr:from>
    <xdr:to>
      <xdr:col>38</xdr:col>
      <xdr:colOff>57150</xdr:colOff>
      <xdr:row>24</xdr:row>
      <xdr:rowOff>133350</xdr:rowOff>
    </xdr:to>
    <xdr:sp>
      <xdr:nvSpPr>
        <xdr:cNvPr id="94" name="Line 94"/>
        <xdr:cNvSpPr>
          <a:spLocks/>
        </xdr:cNvSpPr>
      </xdr:nvSpPr>
      <xdr:spPr>
        <a:xfrm flipH="1" flipV="1">
          <a:off x="18440400" y="2305050"/>
          <a:ext cx="12001500" cy="421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76200</xdr:colOff>
      <xdr:row>7</xdr:row>
      <xdr:rowOff>171450</xdr:rowOff>
    </xdr:from>
    <xdr:to>
      <xdr:col>38</xdr:col>
      <xdr:colOff>38100</xdr:colOff>
      <xdr:row>23</xdr:row>
      <xdr:rowOff>133350</xdr:rowOff>
    </xdr:to>
    <xdr:sp>
      <xdr:nvSpPr>
        <xdr:cNvPr id="95" name="Line 95"/>
        <xdr:cNvSpPr>
          <a:spLocks/>
        </xdr:cNvSpPr>
      </xdr:nvSpPr>
      <xdr:spPr>
        <a:xfrm flipH="1" flipV="1">
          <a:off x="18421350" y="2038350"/>
          <a:ext cx="12001500" cy="421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76200</xdr:colOff>
      <xdr:row>6</xdr:row>
      <xdr:rowOff>171450</xdr:rowOff>
    </xdr:from>
    <xdr:to>
      <xdr:col>38</xdr:col>
      <xdr:colOff>76200</xdr:colOff>
      <xdr:row>22</xdr:row>
      <xdr:rowOff>95250</xdr:rowOff>
    </xdr:to>
    <xdr:sp>
      <xdr:nvSpPr>
        <xdr:cNvPr id="96" name="Line 96"/>
        <xdr:cNvSpPr>
          <a:spLocks/>
        </xdr:cNvSpPr>
      </xdr:nvSpPr>
      <xdr:spPr>
        <a:xfrm flipH="1" flipV="1">
          <a:off x="18421350" y="1771650"/>
          <a:ext cx="12039600" cy="417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76200</xdr:colOff>
      <xdr:row>5</xdr:row>
      <xdr:rowOff>190500</xdr:rowOff>
    </xdr:from>
    <xdr:to>
      <xdr:col>38</xdr:col>
      <xdr:colOff>38100</xdr:colOff>
      <xdr:row>21</xdr:row>
      <xdr:rowOff>114300</xdr:rowOff>
    </xdr:to>
    <xdr:sp>
      <xdr:nvSpPr>
        <xdr:cNvPr id="97" name="Line 97"/>
        <xdr:cNvSpPr>
          <a:spLocks/>
        </xdr:cNvSpPr>
      </xdr:nvSpPr>
      <xdr:spPr>
        <a:xfrm flipH="1" flipV="1">
          <a:off x="18421350" y="1524000"/>
          <a:ext cx="12001500" cy="417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76200</xdr:colOff>
      <xdr:row>4</xdr:row>
      <xdr:rowOff>171450</xdr:rowOff>
    </xdr:from>
    <xdr:to>
      <xdr:col>38</xdr:col>
      <xdr:colOff>38100</xdr:colOff>
      <xdr:row>20</xdr:row>
      <xdr:rowOff>57150</xdr:rowOff>
    </xdr:to>
    <xdr:sp>
      <xdr:nvSpPr>
        <xdr:cNvPr id="98" name="Line 98"/>
        <xdr:cNvSpPr>
          <a:spLocks/>
        </xdr:cNvSpPr>
      </xdr:nvSpPr>
      <xdr:spPr>
        <a:xfrm flipH="1" flipV="1">
          <a:off x="18421350" y="1238250"/>
          <a:ext cx="12001500" cy="413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95250</xdr:colOff>
      <xdr:row>3</xdr:row>
      <xdr:rowOff>152400</xdr:rowOff>
    </xdr:from>
    <xdr:to>
      <xdr:col>38</xdr:col>
      <xdr:colOff>95250</xdr:colOff>
      <xdr:row>19</xdr:row>
      <xdr:rowOff>57150</xdr:rowOff>
    </xdr:to>
    <xdr:sp>
      <xdr:nvSpPr>
        <xdr:cNvPr id="99" name="Line 99"/>
        <xdr:cNvSpPr>
          <a:spLocks/>
        </xdr:cNvSpPr>
      </xdr:nvSpPr>
      <xdr:spPr>
        <a:xfrm flipH="1" flipV="1">
          <a:off x="18440400" y="952500"/>
          <a:ext cx="12039600" cy="415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95250</xdr:colOff>
      <xdr:row>2</xdr:row>
      <xdr:rowOff>171450</xdr:rowOff>
    </xdr:from>
    <xdr:to>
      <xdr:col>38</xdr:col>
      <xdr:colOff>114300</xdr:colOff>
      <xdr:row>18</xdr:row>
      <xdr:rowOff>38100</xdr:rowOff>
    </xdr:to>
    <xdr:sp>
      <xdr:nvSpPr>
        <xdr:cNvPr id="100" name="Line 100"/>
        <xdr:cNvSpPr>
          <a:spLocks/>
        </xdr:cNvSpPr>
      </xdr:nvSpPr>
      <xdr:spPr>
        <a:xfrm flipH="1" flipV="1">
          <a:off x="18440400" y="704850"/>
          <a:ext cx="12058650" cy="411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133350</xdr:colOff>
      <xdr:row>1</xdr:row>
      <xdr:rowOff>133350</xdr:rowOff>
    </xdr:from>
    <xdr:to>
      <xdr:col>38</xdr:col>
      <xdr:colOff>133350</xdr:colOff>
      <xdr:row>17</xdr:row>
      <xdr:rowOff>0</xdr:rowOff>
    </xdr:to>
    <xdr:sp>
      <xdr:nvSpPr>
        <xdr:cNvPr id="101" name="Line 101"/>
        <xdr:cNvSpPr>
          <a:spLocks/>
        </xdr:cNvSpPr>
      </xdr:nvSpPr>
      <xdr:spPr>
        <a:xfrm flipH="1" flipV="1">
          <a:off x="18478500" y="400050"/>
          <a:ext cx="12039600" cy="411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AT142"/>
  <sheetViews>
    <sheetView tabSelected="1" zoomScale="50" zoomScaleNormal="50" zoomScalePageLayoutView="0" workbookViewId="0" topLeftCell="E1">
      <selection activeCell="U1" sqref="U1"/>
    </sheetView>
  </sheetViews>
  <sheetFormatPr defaultColWidth="11.28125" defaultRowHeight="12.75"/>
  <cols>
    <col min="1" max="12" width="11.28125" style="1" customWidth="1"/>
    <col min="13" max="13" width="11.57421875" style="1" customWidth="1"/>
    <col min="14" max="14" width="18.7109375" style="1" customWidth="1"/>
    <col min="15" max="15" width="20.140625" style="1" bestFit="1" customWidth="1"/>
    <col min="16" max="16" width="21.57421875" style="1" customWidth="1"/>
    <col min="17" max="16384" width="11.28125" style="1" customWidth="1"/>
  </cols>
  <sheetData>
    <row r="1" ht="21" thickBot="1"/>
    <row r="2" spans="22:27" ht="21" thickBot="1">
      <c r="V2" s="2">
        <f aca="true" t="shared" si="0" ref="V2:V10">+AM18-F18</f>
        <v>0</v>
      </c>
      <c r="AA2" s="1">
        <f>SUM(V2:V14)</f>
        <v>-728</v>
      </c>
    </row>
    <row r="3" ht="21" thickBot="1">
      <c r="V3" s="2">
        <f t="shared" si="0"/>
        <v>-2</v>
      </c>
    </row>
    <row r="4" ht="21" thickBot="1">
      <c r="V4" s="2">
        <f t="shared" si="0"/>
        <v>-6</v>
      </c>
    </row>
    <row r="5" ht="21" thickBot="1">
      <c r="V5" s="2">
        <f t="shared" si="0"/>
        <v>-12</v>
      </c>
    </row>
    <row r="6" ht="21" thickBot="1">
      <c r="V6" s="2">
        <f t="shared" si="0"/>
        <v>-20</v>
      </c>
    </row>
    <row r="7" ht="21" thickBot="1">
      <c r="V7" s="2">
        <f t="shared" si="0"/>
        <v>-30</v>
      </c>
    </row>
    <row r="8" ht="21" thickBot="1">
      <c r="V8" s="2">
        <f t="shared" si="0"/>
        <v>-42</v>
      </c>
    </row>
    <row r="9" ht="21" thickBot="1">
      <c r="V9" s="2">
        <f t="shared" si="0"/>
        <v>-56</v>
      </c>
    </row>
    <row r="10" ht="21" thickBot="1">
      <c r="V10" s="2">
        <f t="shared" si="0"/>
        <v>-72</v>
      </c>
    </row>
    <row r="11" ht="21" thickBot="1">
      <c r="V11" s="2">
        <f>+AM27-F27</f>
        <v>-90</v>
      </c>
    </row>
    <row r="12" ht="21" thickBot="1">
      <c r="V12" s="2">
        <f>+AM28-F28</f>
        <v>-110</v>
      </c>
    </row>
    <row r="13" ht="21" thickBot="1">
      <c r="V13" s="2">
        <f>+AM29-F29</f>
        <v>-132</v>
      </c>
    </row>
    <row r="14" ht="21" thickBot="1">
      <c r="V14" s="2">
        <f>+AM30-F30</f>
        <v>-156</v>
      </c>
    </row>
    <row r="15" ht="20.25">
      <c r="AL15" s="4"/>
    </row>
    <row r="16" ht="20.25">
      <c r="AL16" s="4"/>
    </row>
    <row r="17" ht="21" thickBot="1"/>
    <row r="18" spans="6:39" ht="21" thickBot="1">
      <c r="F18" s="2">
        <f>SUM(J18:V18)</f>
        <v>1</v>
      </c>
      <c r="H18" s="3">
        <v>1</v>
      </c>
      <c r="V18" s="26">
        <v>1</v>
      </c>
      <c r="AG18" s="5"/>
      <c r="AK18" s="3">
        <v>1</v>
      </c>
      <c r="AM18" s="6">
        <f>SUM(V18:AH18)</f>
        <v>1</v>
      </c>
    </row>
    <row r="19" spans="6:39" ht="21" thickBot="1">
      <c r="F19" s="2">
        <f aca="true" t="shared" si="1" ref="F19:F30">SUM(J19:V19)</f>
        <v>7</v>
      </c>
      <c r="H19" s="3">
        <v>2</v>
      </c>
      <c r="U19" s="23">
        <f>+V19+1</f>
        <v>4</v>
      </c>
      <c r="V19" s="25">
        <f>+W19+1</f>
        <v>3</v>
      </c>
      <c r="W19" s="1">
        <f>+V18+1</f>
        <v>2</v>
      </c>
      <c r="AK19" s="3">
        <v>2</v>
      </c>
      <c r="AM19" s="8">
        <f aca="true" t="shared" si="2" ref="AM19:AM30">SUM(V19:AH19)</f>
        <v>5</v>
      </c>
    </row>
    <row r="20" spans="6:39" ht="21" thickBot="1">
      <c r="F20" s="2">
        <f t="shared" si="1"/>
        <v>24</v>
      </c>
      <c r="H20" s="3">
        <v>3</v>
      </c>
      <c r="T20" s="24">
        <f>+U20+1</f>
        <v>9</v>
      </c>
      <c r="U20" s="1">
        <f>+V20+1</f>
        <v>8</v>
      </c>
      <c r="V20" s="25">
        <f>+W20+1</f>
        <v>7</v>
      </c>
      <c r="W20" s="27">
        <f>+X20+1</f>
        <v>6</v>
      </c>
      <c r="X20" s="23">
        <f>+W19+3</f>
        <v>5</v>
      </c>
      <c r="AK20" s="3">
        <v>3</v>
      </c>
      <c r="AM20" s="8">
        <f t="shared" si="2"/>
        <v>18</v>
      </c>
    </row>
    <row r="21" spans="6:39" ht="21" thickBot="1">
      <c r="F21" s="2">
        <f t="shared" si="1"/>
        <v>58</v>
      </c>
      <c r="H21" s="3">
        <v>4</v>
      </c>
      <c r="S21" s="27">
        <f aca="true" t="shared" si="3" ref="S21:X21">1+T21</f>
        <v>16</v>
      </c>
      <c r="T21" s="23">
        <f t="shared" si="3"/>
        <v>15</v>
      </c>
      <c r="U21" s="1">
        <f t="shared" si="3"/>
        <v>14</v>
      </c>
      <c r="V21" s="25">
        <f t="shared" si="3"/>
        <v>13</v>
      </c>
      <c r="W21" s="1">
        <f t="shared" si="3"/>
        <v>12</v>
      </c>
      <c r="X21" s="27">
        <f t="shared" si="3"/>
        <v>11</v>
      </c>
      <c r="Y21" s="1">
        <f>+X20+5</f>
        <v>10</v>
      </c>
      <c r="Z21" s="23"/>
      <c r="AK21" s="3">
        <v>4</v>
      </c>
      <c r="AM21" s="8">
        <f t="shared" si="2"/>
        <v>46</v>
      </c>
    </row>
    <row r="22" spans="6:39" ht="21" thickBot="1">
      <c r="F22" s="2">
        <f t="shared" si="1"/>
        <v>115</v>
      </c>
      <c r="H22" s="3">
        <v>5</v>
      </c>
      <c r="R22" s="23">
        <f aca="true" t="shared" si="4" ref="R22:X22">+S22+1</f>
        <v>25</v>
      </c>
      <c r="S22" s="1">
        <f t="shared" si="4"/>
        <v>24</v>
      </c>
      <c r="T22" s="23">
        <f t="shared" si="4"/>
        <v>23</v>
      </c>
      <c r="U22" s="1">
        <f t="shared" si="4"/>
        <v>22</v>
      </c>
      <c r="V22" s="26">
        <f t="shared" si="4"/>
        <v>21</v>
      </c>
      <c r="W22" s="1">
        <f t="shared" si="4"/>
        <v>20</v>
      </c>
      <c r="X22" s="23">
        <f t="shared" si="4"/>
        <v>19</v>
      </c>
      <c r="Y22" s="1">
        <f>+Z22+1</f>
        <v>18</v>
      </c>
      <c r="Z22" s="23">
        <f>+Y21+7</f>
        <v>17</v>
      </c>
      <c r="AK22" s="3">
        <v>5</v>
      </c>
      <c r="AM22" s="8">
        <f t="shared" si="2"/>
        <v>95</v>
      </c>
    </row>
    <row r="23" spans="6:39" ht="21" thickBot="1">
      <c r="F23" s="2">
        <f t="shared" si="1"/>
        <v>201</v>
      </c>
      <c r="H23" s="3">
        <v>6</v>
      </c>
      <c r="Q23" s="27">
        <f aca="true" t="shared" si="5" ref="Q23:X23">+R23+1</f>
        <v>36</v>
      </c>
      <c r="R23" s="1">
        <f t="shared" si="5"/>
        <v>35</v>
      </c>
      <c r="S23" s="1">
        <f t="shared" si="5"/>
        <v>34</v>
      </c>
      <c r="T23" s="23">
        <f t="shared" si="5"/>
        <v>33</v>
      </c>
      <c r="U23" s="1">
        <f t="shared" si="5"/>
        <v>32</v>
      </c>
      <c r="V23" s="26">
        <f t="shared" si="5"/>
        <v>31</v>
      </c>
      <c r="W23" s="1">
        <f t="shared" si="5"/>
        <v>30</v>
      </c>
      <c r="X23" s="1">
        <f t="shared" si="5"/>
        <v>29</v>
      </c>
      <c r="Y23" s="1">
        <f>+Z23+1</f>
        <v>28</v>
      </c>
      <c r="Z23" s="23">
        <f>+AA23+1</f>
        <v>27</v>
      </c>
      <c r="AA23" s="27">
        <f>+Z22+9</f>
        <v>26</v>
      </c>
      <c r="AK23" s="3">
        <v>6</v>
      </c>
      <c r="AM23" s="8">
        <f t="shared" si="2"/>
        <v>171</v>
      </c>
    </row>
    <row r="24" spans="6:39" ht="21" thickBot="1">
      <c r="F24" s="2">
        <f t="shared" si="1"/>
        <v>322</v>
      </c>
      <c r="H24" s="3">
        <v>7</v>
      </c>
      <c r="P24" s="1">
        <f aca="true" t="shared" si="6" ref="P24:Z24">+Q24+1</f>
        <v>49</v>
      </c>
      <c r="Q24" s="1">
        <f t="shared" si="6"/>
        <v>48</v>
      </c>
      <c r="R24" s="1">
        <f t="shared" si="6"/>
        <v>47</v>
      </c>
      <c r="S24" s="27">
        <f t="shared" si="6"/>
        <v>46</v>
      </c>
      <c r="T24" s="1">
        <f t="shared" si="6"/>
        <v>45</v>
      </c>
      <c r="U24" s="1">
        <f t="shared" si="6"/>
        <v>44</v>
      </c>
      <c r="V24" s="1">
        <f t="shared" si="6"/>
        <v>43</v>
      </c>
      <c r="W24" s="1">
        <f t="shared" si="6"/>
        <v>42</v>
      </c>
      <c r="X24" s="27">
        <f t="shared" si="6"/>
        <v>41</v>
      </c>
      <c r="Y24" s="1">
        <f t="shared" si="6"/>
        <v>40</v>
      </c>
      <c r="Z24" s="23">
        <f t="shared" si="6"/>
        <v>39</v>
      </c>
      <c r="AA24" s="1">
        <f>+AB24+1</f>
        <v>38</v>
      </c>
      <c r="AB24" s="1">
        <f>+AA23+11</f>
        <v>37</v>
      </c>
      <c r="AK24" s="3">
        <v>7</v>
      </c>
      <c r="AM24" s="8">
        <f t="shared" si="2"/>
        <v>280</v>
      </c>
    </row>
    <row r="25" spans="6:39" ht="21" thickBot="1">
      <c r="F25" s="2">
        <f t="shared" si="1"/>
        <v>484</v>
      </c>
      <c r="H25" s="3">
        <v>8</v>
      </c>
      <c r="O25" s="1">
        <f aca="true" t="shared" si="7" ref="O25:AA25">1+P25</f>
        <v>64</v>
      </c>
      <c r="P25" s="1">
        <f t="shared" si="7"/>
        <v>63</v>
      </c>
      <c r="Q25" s="1">
        <f t="shared" si="7"/>
        <v>62</v>
      </c>
      <c r="R25" s="27">
        <f t="shared" si="7"/>
        <v>61</v>
      </c>
      <c r="S25" s="1">
        <f t="shared" si="7"/>
        <v>60</v>
      </c>
      <c r="T25" s="1">
        <f t="shared" si="7"/>
        <v>59</v>
      </c>
      <c r="U25" s="1">
        <f t="shared" si="7"/>
        <v>58</v>
      </c>
      <c r="V25" s="1">
        <f t="shared" si="7"/>
        <v>57</v>
      </c>
      <c r="W25" s="27">
        <f t="shared" si="7"/>
        <v>56</v>
      </c>
      <c r="X25" s="1">
        <f t="shared" si="7"/>
        <v>55</v>
      </c>
      <c r="Y25" s="1">
        <f t="shared" si="7"/>
        <v>54</v>
      </c>
      <c r="Z25" s="1">
        <f t="shared" si="7"/>
        <v>53</v>
      </c>
      <c r="AA25" s="1">
        <f t="shared" si="7"/>
        <v>52</v>
      </c>
      <c r="AB25" s="27">
        <f>1+AC25</f>
        <v>51</v>
      </c>
      <c r="AC25" s="1">
        <f>+AB24+13</f>
        <v>50</v>
      </c>
      <c r="AK25" s="3">
        <v>8</v>
      </c>
      <c r="AM25" s="8">
        <f t="shared" si="2"/>
        <v>428</v>
      </c>
    </row>
    <row r="26" spans="6:39" ht="21" thickBot="1">
      <c r="F26" s="2">
        <f t="shared" si="1"/>
        <v>693</v>
      </c>
      <c r="H26" s="3">
        <v>9</v>
      </c>
      <c r="N26" s="27">
        <f aca="true" t="shared" si="8" ref="N26:AB26">+O26+1</f>
        <v>81</v>
      </c>
      <c r="O26" s="1">
        <f t="shared" si="8"/>
        <v>80</v>
      </c>
      <c r="P26" s="1">
        <f t="shared" si="8"/>
        <v>79</v>
      </c>
      <c r="Q26" s="1">
        <f t="shared" si="8"/>
        <v>78</v>
      </c>
      <c r="R26" s="1">
        <f t="shared" si="8"/>
        <v>77</v>
      </c>
      <c r="S26" s="27">
        <f t="shared" si="8"/>
        <v>76</v>
      </c>
      <c r="T26" s="1">
        <f t="shared" si="8"/>
        <v>75</v>
      </c>
      <c r="U26" s="1">
        <f t="shared" si="8"/>
        <v>74</v>
      </c>
      <c r="V26" s="1">
        <f t="shared" si="8"/>
        <v>73</v>
      </c>
      <c r="W26" s="1">
        <f t="shared" si="8"/>
        <v>72</v>
      </c>
      <c r="X26" s="27">
        <f t="shared" si="8"/>
        <v>71</v>
      </c>
      <c r="Y26" s="1">
        <f t="shared" si="8"/>
        <v>70</v>
      </c>
      <c r="Z26" s="1">
        <f t="shared" si="8"/>
        <v>69</v>
      </c>
      <c r="AA26" s="1">
        <f t="shared" si="8"/>
        <v>68</v>
      </c>
      <c r="AB26" s="1">
        <f t="shared" si="8"/>
        <v>67</v>
      </c>
      <c r="AC26" s="27">
        <f>+AD26+1</f>
        <v>66</v>
      </c>
      <c r="AD26" s="1">
        <f>+AC25+15</f>
        <v>65</v>
      </c>
      <c r="AK26" s="3">
        <v>9</v>
      </c>
      <c r="AM26" s="8">
        <f t="shared" si="2"/>
        <v>621</v>
      </c>
    </row>
    <row r="27" spans="6:39" ht="21" thickBot="1">
      <c r="F27" s="2">
        <f t="shared" si="1"/>
        <v>955</v>
      </c>
      <c r="H27" s="3">
        <v>10</v>
      </c>
      <c r="M27" s="1">
        <f aca="true" t="shared" si="9" ref="M27:AC27">+N27+1</f>
        <v>100</v>
      </c>
      <c r="N27" s="1">
        <f t="shared" si="9"/>
        <v>99</v>
      </c>
      <c r="O27" s="1">
        <f t="shared" si="9"/>
        <v>98</v>
      </c>
      <c r="P27" s="1">
        <f t="shared" si="9"/>
        <v>97</v>
      </c>
      <c r="Q27" s="27">
        <f t="shared" si="9"/>
        <v>96</v>
      </c>
      <c r="R27" s="1">
        <f t="shared" si="9"/>
        <v>95</v>
      </c>
      <c r="S27" s="1">
        <f t="shared" si="9"/>
        <v>94</v>
      </c>
      <c r="T27" s="1">
        <f t="shared" si="9"/>
        <v>93</v>
      </c>
      <c r="U27" s="1">
        <f t="shared" si="9"/>
        <v>92</v>
      </c>
      <c r="V27" s="27">
        <f t="shared" si="9"/>
        <v>91</v>
      </c>
      <c r="W27" s="1">
        <f t="shared" si="9"/>
        <v>90</v>
      </c>
      <c r="X27" s="1">
        <f t="shared" si="9"/>
        <v>89</v>
      </c>
      <c r="Y27" s="1">
        <f t="shared" si="9"/>
        <v>88</v>
      </c>
      <c r="Z27" s="1">
        <f t="shared" si="9"/>
        <v>87</v>
      </c>
      <c r="AA27" s="27">
        <f t="shared" si="9"/>
        <v>86</v>
      </c>
      <c r="AB27" s="1">
        <f t="shared" si="9"/>
        <v>85</v>
      </c>
      <c r="AC27" s="1">
        <f t="shared" si="9"/>
        <v>84</v>
      </c>
      <c r="AD27" s="1">
        <f>+AE27+1</f>
        <v>83</v>
      </c>
      <c r="AE27" s="1">
        <f>+AD26+17</f>
        <v>82</v>
      </c>
      <c r="AK27" s="3">
        <v>10</v>
      </c>
      <c r="AM27" s="8">
        <f t="shared" si="2"/>
        <v>865</v>
      </c>
    </row>
    <row r="28" spans="6:39" ht="21" thickBot="1">
      <c r="F28" s="2">
        <f t="shared" si="1"/>
        <v>1276</v>
      </c>
      <c r="H28" s="3">
        <v>11</v>
      </c>
      <c r="L28" s="27">
        <f aca="true" t="shared" si="10" ref="L28:AD28">1+M28</f>
        <v>121</v>
      </c>
      <c r="M28" s="1">
        <f t="shared" si="10"/>
        <v>120</v>
      </c>
      <c r="N28" s="1">
        <f t="shared" si="10"/>
        <v>119</v>
      </c>
      <c r="O28" s="1">
        <f t="shared" si="10"/>
        <v>118</v>
      </c>
      <c r="P28" s="1">
        <f t="shared" si="10"/>
        <v>117</v>
      </c>
      <c r="Q28" s="27">
        <f t="shared" si="10"/>
        <v>116</v>
      </c>
      <c r="R28" s="1">
        <f t="shared" si="10"/>
        <v>115</v>
      </c>
      <c r="S28" s="1">
        <f t="shared" si="10"/>
        <v>114</v>
      </c>
      <c r="T28" s="1">
        <f t="shared" si="10"/>
        <v>113</v>
      </c>
      <c r="U28" s="1">
        <f t="shared" si="10"/>
        <v>112</v>
      </c>
      <c r="V28" s="27">
        <f t="shared" si="10"/>
        <v>111</v>
      </c>
      <c r="W28" s="1">
        <f t="shared" si="10"/>
        <v>110</v>
      </c>
      <c r="X28" s="1">
        <f t="shared" si="10"/>
        <v>109</v>
      </c>
      <c r="Y28" s="1">
        <f t="shared" si="10"/>
        <v>108</v>
      </c>
      <c r="Z28" s="1">
        <f t="shared" si="10"/>
        <v>107</v>
      </c>
      <c r="AA28" s="27">
        <f t="shared" si="10"/>
        <v>106</v>
      </c>
      <c r="AB28" s="1">
        <f t="shared" si="10"/>
        <v>105</v>
      </c>
      <c r="AC28" s="1">
        <f t="shared" si="10"/>
        <v>104</v>
      </c>
      <c r="AD28" s="1">
        <f t="shared" si="10"/>
        <v>103</v>
      </c>
      <c r="AE28" s="1">
        <f>1+AF28</f>
        <v>102</v>
      </c>
      <c r="AF28" s="27">
        <f>+AE27+19</f>
        <v>101</v>
      </c>
      <c r="AK28" s="3">
        <v>11</v>
      </c>
      <c r="AM28" s="8">
        <f t="shared" si="2"/>
        <v>1166</v>
      </c>
    </row>
    <row r="29" spans="6:39" ht="21" thickBot="1">
      <c r="F29" s="2">
        <f t="shared" si="1"/>
        <v>1662</v>
      </c>
      <c r="H29" s="3">
        <v>12</v>
      </c>
      <c r="K29" s="1">
        <f aca="true" t="shared" si="11" ref="K29:AE29">1+L29</f>
        <v>144</v>
      </c>
      <c r="L29" s="1">
        <f t="shared" si="11"/>
        <v>143</v>
      </c>
      <c r="M29" s="1">
        <f t="shared" si="11"/>
        <v>142</v>
      </c>
      <c r="N29" s="27">
        <f t="shared" si="11"/>
        <v>141</v>
      </c>
      <c r="O29" s="1">
        <f t="shared" si="11"/>
        <v>140</v>
      </c>
      <c r="P29" s="1">
        <f t="shared" si="11"/>
        <v>139</v>
      </c>
      <c r="Q29" s="1">
        <f t="shared" si="11"/>
        <v>138</v>
      </c>
      <c r="R29" s="1">
        <f t="shared" si="11"/>
        <v>137</v>
      </c>
      <c r="S29" s="27">
        <f t="shared" si="11"/>
        <v>136</v>
      </c>
      <c r="T29" s="1">
        <f t="shared" si="11"/>
        <v>135</v>
      </c>
      <c r="U29" s="1">
        <f t="shared" si="11"/>
        <v>134</v>
      </c>
      <c r="V29" s="1">
        <f t="shared" si="11"/>
        <v>133</v>
      </c>
      <c r="W29" s="1">
        <f t="shared" si="11"/>
        <v>132</v>
      </c>
      <c r="X29" s="27">
        <f t="shared" si="11"/>
        <v>131</v>
      </c>
      <c r="Y29" s="1">
        <f t="shared" si="11"/>
        <v>130</v>
      </c>
      <c r="Z29" s="1">
        <f t="shared" si="11"/>
        <v>129</v>
      </c>
      <c r="AA29" s="1">
        <f t="shared" si="11"/>
        <v>128</v>
      </c>
      <c r="AB29" s="1">
        <f t="shared" si="11"/>
        <v>127</v>
      </c>
      <c r="AC29" s="1">
        <f t="shared" si="11"/>
        <v>126</v>
      </c>
      <c r="AD29" s="1">
        <f t="shared" si="11"/>
        <v>125</v>
      </c>
      <c r="AE29" s="1">
        <f t="shared" si="11"/>
        <v>124</v>
      </c>
      <c r="AF29" s="1">
        <f>1+AG29</f>
        <v>123</v>
      </c>
      <c r="AG29" s="1">
        <f>+AF28+21</f>
        <v>122</v>
      </c>
      <c r="AK29" s="3">
        <v>12</v>
      </c>
      <c r="AM29" s="8">
        <f t="shared" si="2"/>
        <v>1530</v>
      </c>
    </row>
    <row r="30" spans="6:39" ht="21" thickBot="1">
      <c r="F30" s="2">
        <f t="shared" si="1"/>
        <v>2119</v>
      </c>
      <c r="H30" s="3">
        <v>13</v>
      </c>
      <c r="J30" s="1">
        <f aca="true" t="shared" si="12" ref="J30:AF30">+K30+1</f>
        <v>169</v>
      </c>
      <c r="K30" s="1">
        <f t="shared" si="12"/>
        <v>168</v>
      </c>
      <c r="L30" s="1">
        <f t="shared" si="12"/>
        <v>167</v>
      </c>
      <c r="M30" s="1">
        <f t="shared" si="12"/>
        <v>166</v>
      </c>
      <c r="N30" s="1">
        <f t="shared" si="12"/>
        <v>165</v>
      </c>
      <c r="O30" s="1">
        <f t="shared" si="12"/>
        <v>164</v>
      </c>
      <c r="P30" s="1">
        <f t="shared" si="12"/>
        <v>163</v>
      </c>
      <c r="Q30" s="1">
        <f t="shared" si="12"/>
        <v>162</v>
      </c>
      <c r="R30" s="27">
        <f t="shared" si="12"/>
        <v>161</v>
      </c>
      <c r="S30" s="1">
        <f t="shared" si="12"/>
        <v>160</v>
      </c>
      <c r="T30" s="1">
        <f t="shared" si="12"/>
        <v>159</v>
      </c>
      <c r="U30" s="1">
        <f t="shared" si="12"/>
        <v>158</v>
      </c>
      <c r="V30" s="1">
        <f t="shared" si="12"/>
        <v>157</v>
      </c>
      <c r="W30" s="27">
        <f t="shared" si="12"/>
        <v>156</v>
      </c>
      <c r="X30" s="1">
        <f t="shared" si="12"/>
        <v>155</v>
      </c>
      <c r="Y30" s="1">
        <f t="shared" si="12"/>
        <v>154</v>
      </c>
      <c r="Z30" s="1">
        <f t="shared" si="12"/>
        <v>153</v>
      </c>
      <c r="AA30" s="1">
        <f t="shared" si="12"/>
        <v>152</v>
      </c>
      <c r="AB30" s="27">
        <f t="shared" si="12"/>
        <v>151</v>
      </c>
      <c r="AC30" s="1">
        <f t="shared" si="12"/>
        <v>150</v>
      </c>
      <c r="AD30" s="1">
        <f t="shared" si="12"/>
        <v>149</v>
      </c>
      <c r="AE30" s="1">
        <f t="shared" si="12"/>
        <v>148</v>
      </c>
      <c r="AF30" s="1">
        <f t="shared" si="12"/>
        <v>147</v>
      </c>
      <c r="AG30" s="1">
        <f>+AH30+1</f>
        <v>146</v>
      </c>
      <c r="AH30" s="1">
        <f>+AG29+23</f>
        <v>145</v>
      </c>
      <c r="AK30" s="3">
        <v>13</v>
      </c>
      <c r="AM30" s="9">
        <f t="shared" si="2"/>
        <v>1963</v>
      </c>
    </row>
    <row r="31" ht="21" thickBot="1"/>
    <row r="32" spans="10:34" ht="21" thickBot="1">
      <c r="J32" s="2">
        <f aca="true" t="shared" si="13" ref="J32:U32">SUM(J18:J30)</f>
        <v>169</v>
      </c>
      <c r="K32" s="2">
        <f t="shared" si="13"/>
        <v>312</v>
      </c>
      <c r="L32" s="2">
        <f t="shared" si="13"/>
        <v>431</v>
      </c>
      <c r="M32" s="2">
        <f t="shared" si="13"/>
        <v>528</v>
      </c>
      <c r="N32" s="2">
        <f t="shared" si="13"/>
        <v>605</v>
      </c>
      <c r="O32" s="2">
        <f t="shared" si="13"/>
        <v>664</v>
      </c>
      <c r="P32" s="2">
        <f t="shared" si="13"/>
        <v>707</v>
      </c>
      <c r="Q32" s="2">
        <f t="shared" si="13"/>
        <v>736</v>
      </c>
      <c r="R32" s="2">
        <f t="shared" si="13"/>
        <v>753</v>
      </c>
      <c r="S32" s="2">
        <f t="shared" si="13"/>
        <v>760</v>
      </c>
      <c r="T32" s="2">
        <f t="shared" si="13"/>
        <v>759</v>
      </c>
      <c r="U32" s="2">
        <f t="shared" si="13"/>
        <v>752</v>
      </c>
      <c r="V32" s="2">
        <f>SUM(V18:V30)</f>
        <v>741</v>
      </c>
      <c r="W32" s="2">
        <f aca="true" t="shared" si="14" ref="W32:AH32">SUM(W18:W30)</f>
        <v>728</v>
      </c>
      <c r="X32" s="2">
        <f t="shared" si="14"/>
        <v>715</v>
      </c>
      <c r="Y32" s="2">
        <f t="shared" si="14"/>
        <v>700</v>
      </c>
      <c r="Z32" s="2">
        <f t="shared" si="14"/>
        <v>681</v>
      </c>
      <c r="AA32" s="2">
        <f t="shared" si="14"/>
        <v>656</v>
      </c>
      <c r="AB32" s="2">
        <f t="shared" si="14"/>
        <v>623</v>
      </c>
      <c r="AC32" s="2">
        <f t="shared" si="14"/>
        <v>580</v>
      </c>
      <c r="AD32" s="2">
        <f t="shared" si="14"/>
        <v>525</v>
      </c>
      <c r="AE32" s="2">
        <f t="shared" si="14"/>
        <v>456</v>
      </c>
      <c r="AF32" s="2">
        <f t="shared" si="14"/>
        <v>371</v>
      </c>
      <c r="AG32" s="2">
        <f t="shared" si="14"/>
        <v>268</v>
      </c>
      <c r="AH32" s="2">
        <f t="shared" si="14"/>
        <v>145</v>
      </c>
    </row>
    <row r="34" ht="21" thickBot="1"/>
    <row r="35" spans="5:40" ht="21" thickBot="1">
      <c r="E35" s="2">
        <f>+V18+U19+T20+S21+R22+Q23+P24+O25+N26+M27+L28+K29+J30</f>
        <v>819</v>
      </c>
      <c r="J35" s="1">
        <v>1</v>
      </c>
      <c r="K35" s="1">
        <v>2</v>
      </c>
      <c r="L35" s="1">
        <v>3</v>
      </c>
      <c r="M35" s="1">
        <v>4</v>
      </c>
      <c r="N35" s="1">
        <v>5</v>
      </c>
      <c r="O35" s="1">
        <v>6</v>
      </c>
      <c r="P35" s="1">
        <v>7</v>
      </c>
      <c r="Q35" s="1">
        <v>8</v>
      </c>
      <c r="R35" s="1">
        <v>9</v>
      </c>
      <c r="S35" s="1">
        <v>10</v>
      </c>
      <c r="T35" s="1">
        <v>11</v>
      </c>
      <c r="U35" s="1">
        <v>12</v>
      </c>
      <c r="W35" s="1">
        <v>12</v>
      </c>
      <c r="X35" s="1">
        <v>11</v>
      </c>
      <c r="Y35" s="1">
        <v>10</v>
      </c>
      <c r="Z35" s="1">
        <v>9</v>
      </c>
      <c r="AA35" s="1">
        <v>8</v>
      </c>
      <c r="AB35" s="1">
        <v>7</v>
      </c>
      <c r="AC35" s="1">
        <v>6</v>
      </c>
      <c r="AD35" s="1">
        <v>5</v>
      </c>
      <c r="AE35" s="1">
        <v>4</v>
      </c>
      <c r="AF35" s="1">
        <v>3</v>
      </c>
      <c r="AG35" s="1">
        <v>2</v>
      </c>
      <c r="AH35" s="1">
        <v>1</v>
      </c>
      <c r="AN35" s="2">
        <f>+V18+W19+X20+Y21+Z22+AA23+AB24+AC25+AD26+AE27+AF28+AG29+AH30</f>
        <v>663</v>
      </c>
    </row>
    <row r="36" spans="22:42" ht="20.25">
      <c r="V36" s="7">
        <f>+V19+V20+V21+V23+V24+V26+V30</f>
        <v>327</v>
      </c>
      <c r="AP36" s="30">
        <f>+AN38-AN35</f>
        <v>11</v>
      </c>
    </row>
    <row r="37" spans="12:46" ht="21" thickBot="1">
      <c r="L37" s="7">
        <f>+L28</f>
        <v>121</v>
      </c>
      <c r="N37" s="7">
        <f>+N28+N30</f>
        <v>284</v>
      </c>
      <c r="P37" s="7">
        <f>+P24+P26+P29+P30</f>
        <v>430</v>
      </c>
      <c r="R37" s="7">
        <f>+R22+R25+R28</f>
        <v>201</v>
      </c>
      <c r="T37" s="7">
        <f>+T20+T21+T22+T23+T24+T27+T26+T28+T29</f>
        <v>541</v>
      </c>
      <c r="X37" s="7">
        <f>+X22+X25+X28</f>
        <v>183</v>
      </c>
      <c r="Z37" s="7">
        <f>+Z24+Z25+Z29</f>
        <v>221</v>
      </c>
      <c r="AB37" s="7">
        <f>+AB26+AB27+AB29+AB30</f>
        <v>430</v>
      </c>
      <c r="AF37" s="7">
        <f>+AF30</f>
        <v>147</v>
      </c>
      <c r="AP37" s="31"/>
      <c r="AT37" s="7">
        <f>SUM(J37:AF37)</f>
        <v>2558</v>
      </c>
    </row>
    <row r="38" spans="5:40" ht="21" thickBot="1">
      <c r="E38" s="2">
        <f>+K30+L29+M28+N27+O26+P25+Q24+R23+S22+T21+U20+V19</f>
        <v>806</v>
      </c>
      <c r="AN38" s="2">
        <f>+AG30+AF29+AE28+AD27+AC26+AB25+AA24+Z23+Y22+X21+W20+V19</f>
        <v>674</v>
      </c>
    </row>
    <row r="39" spans="21:27" ht="21" thickBot="1">
      <c r="U39" s="10"/>
      <c r="V39" s="11"/>
      <c r="W39" s="11"/>
      <c r="X39" s="11"/>
      <c r="Y39" s="11"/>
      <c r="Z39" s="11"/>
      <c r="AA39" s="12"/>
    </row>
    <row r="40" spans="21:42" ht="21" thickBot="1">
      <c r="U40" s="13"/>
      <c r="V40" s="6">
        <f>+W32-U32</f>
        <v>-24</v>
      </c>
      <c r="W40" s="4"/>
      <c r="X40" s="14" t="s">
        <v>2</v>
      </c>
      <c r="Y40" s="4"/>
      <c r="Z40" s="4"/>
      <c r="AA40" s="15"/>
      <c r="AP40" s="30">
        <f>+AN42-AN38</f>
        <v>8</v>
      </c>
    </row>
    <row r="41" spans="5:42" ht="21" thickBot="1">
      <c r="E41" s="2">
        <f>+L30+M29+N28+O27+P26+Q25+R24+S23+T22+U21+V20</f>
        <v>792</v>
      </c>
      <c r="U41" s="13"/>
      <c r="V41" s="8">
        <f>+X32-T32</f>
        <v>-44</v>
      </c>
      <c r="W41" s="4"/>
      <c r="X41" s="14" t="s">
        <v>3</v>
      </c>
      <c r="Y41" s="4"/>
      <c r="Z41" s="4"/>
      <c r="AA41" s="15"/>
      <c r="AP41" s="31"/>
    </row>
    <row r="42" spans="21:40" ht="21" thickBot="1">
      <c r="U42" s="13"/>
      <c r="V42" s="8">
        <f>+Y32-S32</f>
        <v>-60</v>
      </c>
      <c r="W42" s="4"/>
      <c r="X42" s="14" t="s">
        <v>4</v>
      </c>
      <c r="Y42" s="4"/>
      <c r="Z42" s="4"/>
      <c r="AA42" s="15"/>
      <c r="AN42" s="2">
        <f>+AF30+AE29+AD28+AC27+AB26+AA25+Z24+Y23+X22+W21+V20</f>
        <v>682</v>
      </c>
    </row>
    <row r="43" spans="21:27" ht="20.25">
      <c r="U43" s="13"/>
      <c r="V43" s="8">
        <f>+Z32-R32</f>
        <v>-72</v>
      </c>
      <c r="W43" s="4"/>
      <c r="X43" s="14" t="s">
        <v>5</v>
      </c>
      <c r="Y43" s="4"/>
      <c r="Z43" s="4"/>
      <c r="AA43" s="15"/>
    </row>
    <row r="44" spans="21:42" ht="20.25">
      <c r="U44" s="13"/>
      <c r="V44" s="8">
        <f>+AA32-Q32</f>
        <v>-80</v>
      </c>
      <c r="W44" s="4"/>
      <c r="X44" s="14" t="s">
        <v>6</v>
      </c>
      <c r="Y44" s="4"/>
      <c r="Z44" s="4"/>
      <c r="AA44" s="15"/>
      <c r="AP44" s="30">
        <f>+AN47-AN42</f>
        <v>3</v>
      </c>
    </row>
    <row r="45" spans="21:42" ht="21" thickBot="1">
      <c r="U45" s="13"/>
      <c r="V45" s="8">
        <f>+AB32-P32</f>
        <v>-84</v>
      </c>
      <c r="W45" s="4"/>
      <c r="X45" s="14" t="s">
        <v>7</v>
      </c>
      <c r="Y45" s="4"/>
      <c r="Z45" s="4"/>
      <c r="AA45" s="15"/>
      <c r="AP45" s="31"/>
    </row>
    <row r="46" spans="5:27" ht="21" thickBot="1">
      <c r="E46" s="2">
        <f>+M30+N29+O28+P27+Q26+R25+S24+T23+U22+V21</f>
        <v>775</v>
      </c>
      <c r="U46" s="13"/>
      <c r="V46" s="8">
        <f>+AC32-O32</f>
        <v>-84</v>
      </c>
      <c r="W46" s="4"/>
      <c r="X46" s="14" t="s">
        <v>7</v>
      </c>
      <c r="Y46" s="4"/>
      <c r="Z46" s="4"/>
      <c r="AA46" s="15"/>
    </row>
    <row r="47" spans="21:40" ht="21" thickBot="1">
      <c r="U47" s="13"/>
      <c r="V47" s="8">
        <f>+AD32-N32</f>
        <v>-80</v>
      </c>
      <c r="W47" s="4"/>
      <c r="X47" s="14" t="s">
        <v>6</v>
      </c>
      <c r="Y47" s="4"/>
      <c r="Z47" s="4"/>
      <c r="AA47" s="15"/>
      <c r="AN47" s="2">
        <f>+AE30+AD29+AC28+AB27+AA26+Z25+Y24+X23+W22+V21</f>
        <v>685</v>
      </c>
    </row>
    <row r="48" spans="21:42" ht="21" thickBot="1">
      <c r="U48" s="13"/>
      <c r="V48" s="8">
        <f>+AE32-M32</f>
        <v>-72</v>
      </c>
      <c r="W48" s="4"/>
      <c r="X48" s="14" t="s">
        <v>5</v>
      </c>
      <c r="Y48" s="4"/>
      <c r="Z48" s="4"/>
      <c r="AA48" s="15"/>
      <c r="AP48" s="30">
        <f>+AN50-AN47</f>
        <v>-12</v>
      </c>
    </row>
    <row r="49" spans="5:42" ht="21" thickBot="1">
      <c r="E49" s="2">
        <f>+N30+O29+P28+Q27+R26+S25+T24+U23+V22</f>
        <v>753</v>
      </c>
      <c r="U49" s="13"/>
      <c r="V49" s="8">
        <f>+AF32-L32</f>
        <v>-60</v>
      </c>
      <c r="W49" s="4"/>
      <c r="X49" s="14" t="s">
        <v>4</v>
      </c>
      <c r="Y49" s="4"/>
      <c r="Z49" s="4"/>
      <c r="AA49" s="15"/>
      <c r="AP49" s="31"/>
    </row>
    <row r="50" spans="21:40" ht="21" thickBot="1">
      <c r="U50" s="13"/>
      <c r="V50" s="8">
        <f>+AG32-K32</f>
        <v>-44</v>
      </c>
      <c r="W50" s="4"/>
      <c r="X50" s="14" t="s">
        <v>3</v>
      </c>
      <c r="Y50" s="4"/>
      <c r="Z50" s="4"/>
      <c r="AA50" s="15"/>
      <c r="AN50" s="2">
        <f>+AD30+AC29+AB28+AA27+Z26+Y25+X24+W23+V21</f>
        <v>673</v>
      </c>
    </row>
    <row r="51" spans="21:27" ht="21" thickBot="1">
      <c r="U51" s="13"/>
      <c r="V51" s="9">
        <f>+AH32-J32</f>
        <v>-24</v>
      </c>
      <c r="W51" s="4"/>
      <c r="X51" s="14" t="s">
        <v>2</v>
      </c>
      <c r="Y51" s="4"/>
      <c r="Z51" s="4"/>
      <c r="AA51" s="15"/>
    </row>
    <row r="52" spans="5:42" ht="21" thickBot="1">
      <c r="E52" s="2">
        <f>+O30+P29+Q28+R27+S26+T25+U24+V23</f>
        <v>724</v>
      </c>
      <c r="U52" s="13"/>
      <c r="V52" s="4"/>
      <c r="W52" s="4"/>
      <c r="X52" s="4"/>
      <c r="Y52" s="4"/>
      <c r="Z52" s="4"/>
      <c r="AA52" s="15"/>
      <c r="AP52" s="30">
        <f>+AN54-AN50</f>
        <v>-5</v>
      </c>
    </row>
    <row r="53" spans="21:42" ht="21" thickBot="1">
      <c r="U53" s="13"/>
      <c r="V53" s="16">
        <f>SUM(V40:V52)</f>
        <v>-728</v>
      </c>
      <c r="W53" s="17"/>
      <c r="X53" s="18" t="s">
        <v>1</v>
      </c>
      <c r="Y53" s="17"/>
      <c r="Z53" s="17"/>
      <c r="AA53" s="15"/>
      <c r="AP53" s="31"/>
    </row>
    <row r="54" spans="21:40" ht="21" thickBot="1">
      <c r="U54" s="19"/>
      <c r="V54" s="20"/>
      <c r="W54" s="20"/>
      <c r="X54" s="20"/>
      <c r="Y54" s="20"/>
      <c r="Z54" s="20"/>
      <c r="AA54" s="21"/>
      <c r="AN54" s="2">
        <f>+AC30+AB29+AA28+Z27+Y26+X25+W24+V23</f>
        <v>668</v>
      </c>
    </row>
    <row r="55" ht="21" thickBot="1"/>
    <row r="56" spans="5:42" ht="21" thickBot="1">
      <c r="E56" s="2">
        <f>+P30+Q29+R28+S27+T26+U25+V24</f>
        <v>686</v>
      </c>
      <c r="V56" s="2">
        <f>+AN35-E35</f>
        <v>-156</v>
      </c>
      <c r="X56" s="22" t="s">
        <v>0</v>
      </c>
      <c r="AP56" s="30">
        <f>+AN58-AN54</f>
        <v>-24</v>
      </c>
    </row>
    <row r="57" ht="21" thickBot="1">
      <c r="AP57" s="31"/>
    </row>
    <row r="58" ht="21" thickBot="1">
      <c r="AN58" s="2">
        <f>+AB30+AA29+Z28+Y27+X26+W25+V24</f>
        <v>644</v>
      </c>
    </row>
    <row r="59" ht="21" thickBot="1"/>
    <row r="60" spans="5:24" ht="21" thickBot="1">
      <c r="E60" s="2">
        <f>+Q30+R29+S28+T27+U26+V25</f>
        <v>637</v>
      </c>
      <c r="V60" s="2">
        <f>+AN38-E38</f>
        <v>-132</v>
      </c>
      <c r="X60" s="22" t="s">
        <v>8</v>
      </c>
    </row>
    <row r="61" ht="21" thickBot="1">
      <c r="AP61" s="30">
        <f>+AN62-AN58</f>
        <v>-37</v>
      </c>
    </row>
    <row r="62" spans="40:42" ht="21" thickBot="1">
      <c r="AN62" s="2">
        <f>+AA30+Z29+Y28+X27+W26+V25</f>
        <v>607</v>
      </c>
      <c r="AP62" s="31"/>
    </row>
    <row r="63" ht="21" thickBot="1"/>
    <row r="64" spans="5:42" ht="21" thickBot="1">
      <c r="E64" s="2">
        <f>+R30+S29+T28+U27+V26</f>
        <v>575</v>
      </c>
      <c r="V64" s="2">
        <f>+AN42-E41</f>
        <v>-110</v>
      </c>
      <c r="X64" s="22" t="s">
        <v>9</v>
      </c>
      <c r="AP64" s="30">
        <f>+AN66-AN62</f>
        <v>-52</v>
      </c>
    </row>
    <row r="65" ht="21" thickBot="1">
      <c r="AP65" s="31"/>
    </row>
    <row r="66" ht="21" thickBot="1">
      <c r="AN66" s="2">
        <f>+Z30+Y29+X28+W27+V26</f>
        <v>555</v>
      </c>
    </row>
    <row r="67" ht="21" thickBot="1"/>
    <row r="68" spans="5:42" ht="21" thickBot="1">
      <c r="E68" s="2">
        <f>+S30+T29+U28+V27</f>
        <v>498</v>
      </c>
      <c r="AP68" s="30">
        <f>+AN70-AN66</f>
        <v>-69</v>
      </c>
    </row>
    <row r="69" spans="22:42" ht="21" thickBot="1">
      <c r="V69" s="2">
        <f>+AN47-E46</f>
        <v>-90</v>
      </c>
      <c r="X69" s="22" t="s">
        <v>10</v>
      </c>
      <c r="AP69" s="31"/>
    </row>
    <row r="70" ht="21" thickBot="1">
      <c r="AN70" s="2">
        <f>+Y30+X29+W28+V27</f>
        <v>486</v>
      </c>
    </row>
    <row r="72" ht="21" thickBot="1"/>
    <row r="73" spans="5:42" ht="21" thickBot="1">
      <c r="E73" s="2">
        <f>+T30+U29+V28</f>
        <v>404</v>
      </c>
      <c r="V73" s="2">
        <f>+AN50-E49</f>
        <v>-80</v>
      </c>
      <c r="X73" s="28" t="s">
        <v>6</v>
      </c>
      <c r="Y73" s="27"/>
      <c r="Z73" s="27"/>
      <c r="AP73" s="30">
        <f>+AN74-AN70</f>
        <v>-88</v>
      </c>
    </row>
    <row r="74" spans="40:42" ht="21" thickBot="1">
      <c r="AN74" s="2">
        <f>+X30+W29+V28</f>
        <v>398</v>
      </c>
      <c r="AP74" s="31"/>
    </row>
    <row r="77" ht="21" thickBot="1">
      <c r="AP77" s="30">
        <f>+AN78-AN74</f>
        <v>-109</v>
      </c>
    </row>
    <row r="78" spans="5:42" ht="21" thickBot="1">
      <c r="E78" s="2">
        <f>+U30+V29</f>
        <v>291</v>
      </c>
      <c r="V78" s="2">
        <f>+AN54-E52</f>
        <v>-56</v>
      </c>
      <c r="X78" s="22" t="s">
        <v>11</v>
      </c>
      <c r="AN78" s="2">
        <f>+W30+V29</f>
        <v>289</v>
      </c>
      <c r="AP78" s="31"/>
    </row>
    <row r="82" ht="21" thickBot="1"/>
    <row r="83" spans="22:24" ht="21" thickBot="1">
      <c r="V83" s="2">
        <f>+AN58-E56</f>
        <v>-42</v>
      </c>
      <c r="X83" s="22" t="s">
        <v>12</v>
      </c>
    </row>
    <row r="87" ht="21" thickBot="1"/>
    <row r="88" spans="22:24" ht="21" thickBot="1">
      <c r="V88" s="2">
        <f>+AN62-E60</f>
        <v>-30</v>
      </c>
      <c r="X88" s="22" t="s">
        <v>13</v>
      </c>
    </row>
    <row r="89" spans="3:41" ht="20.25">
      <c r="C89" s="34">
        <f>+E78+E73+E68+E64+E60+E56+E52+E49+E46+E41+E38+E35</f>
        <v>7760</v>
      </c>
      <c r="D89" s="35"/>
      <c r="E89" s="36"/>
      <c r="AM89" s="34">
        <f>+AN78+AN74+AN70+AN66+AN62+AN58+AN54+AN50+AN47+AN42+AN38+AN35</f>
        <v>7024</v>
      </c>
      <c r="AN89" s="35"/>
      <c r="AO89" s="36"/>
    </row>
    <row r="90" spans="3:41" ht="20.25">
      <c r="C90" s="37"/>
      <c r="D90" s="38"/>
      <c r="E90" s="39"/>
      <c r="AM90" s="37"/>
      <c r="AN90" s="38"/>
      <c r="AO90" s="39"/>
    </row>
    <row r="91" spans="3:41" ht="21" thickBot="1">
      <c r="C91" s="40"/>
      <c r="D91" s="41"/>
      <c r="E91" s="42"/>
      <c r="AM91" s="40"/>
      <c r="AN91" s="41"/>
      <c r="AO91" s="42"/>
    </row>
    <row r="92" ht="21" thickBot="1"/>
    <row r="93" spans="22:24" ht="21" thickBot="1">
      <c r="V93" s="2">
        <f>+AN66-E64</f>
        <v>-20</v>
      </c>
      <c r="X93" s="22" t="s">
        <v>14</v>
      </c>
    </row>
    <row r="97" ht="21" thickBot="1"/>
    <row r="98" spans="22:24" ht="21" thickBot="1">
      <c r="V98" s="2">
        <f>+AN70-E68</f>
        <v>-12</v>
      </c>
      <c r="X98" s="22" t="s">
        <v>15</v>
      </c>
    </row>
    <row r="103" ht="21" thickBot="1"/>
    <row r="104" spans="22:24" ht="21" thickBot="1">
      <c r="V104" s="2">
        <f>+AN74-E73</f>
        <v>-6</v>
      </c>
      <c r="X104" s="22" t="s">
        <v>16</v>
      </c>
    </row>
    <row r="109" ht="21" thickBot="1"/>
    <row r="110" ht="21" thickBot="1">
      <c r="V110" s="2">
        <f>+AN78-E78</f>
        <v>-2</v>
      </c>
    </row>
    <row r="122" ht="20.25">
      <c r="U122" s="22" t="s">
        <v>18</v>
      </c>
    </row>
    <row r="123" ht="21" thickBot="1"/>
    <row r="124" spans="13:34" ht="20.25">
      <c r="M124" s="43"/>
      <c r="N124" s="43"/>
      <c r="O124" s="43"/>
      <c r="P124" s="43"/>
      <c r="Q124" s="43"/>
      <c r="R124" s="43"/>
      <c r="S124" s="43"/>
      <c r="U124" s="44">
        <f>+AM89-C89</f>
        <v>-736</v>
      </c>
      <c r="V124" s="45"/>
      <c r="W124" s="46"/>
      <c r="Y124" s="43" t="s">
        <v>17</v>
      </c>
      <c r="Z124" s="43"/>
      <c r="AA124" s="43"/>
      <c r="AB124" s="43"/>
      <c r="AC124" s="43"/>
      <c r="AD124" s="43"/>
      <c r="AE124" s="43"/>
      <c r="AF124" s="43"/>
      <c r="AG124" s="43"/>
      <c r="AH124" s="43"/>
    </row>
    <row r="125" spans="13:34" ht="20.25">
      <c r="M125" s="43"/>
      <c r="N125" s="43"/>
      <c r="O125" s="43"/>
      <c r="P125" s="43"/>
      <c r="Q125" s="43"/>
      <c r="R125" s="43"/>
      <c r="S125" s="43"/>
      <c r="U125" s="47"/>
      <c r="V125" s="48"/>
      <c r="W125" s="49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</row>
    <row r="126" spans="13:34" ht="21" thickBot="1">
      <c r="M126" s="43"/>
      <c r="N126" s="43"/>
      <c r="O126" s="43"/>
      <c r="P126" s="43"/>
      <c r="Q126" s="43"/>
      <c r="R126" s="43"/>
      <c r="S126" s="43"/>
      <c r="U126" s="50"/>
      <c r="V126" s="51"/>
      <c r="W126" s="52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</row>
    <row r="132" spans="9:16" ht="20.25">
      <c r="I132" s="4"/>
      <c r="J132" s="32"/>
      <c r="K132" s="33"/>
      <c r="L132" s="33"/>
      <c r="M132" s="4"/>
      <c r="N132" s="4"/>
      <c r="O132" s="4"/>
      <c r="P132" s="4"/>
    </row>
    <row r="133" spans="9:16" ht="20.25">
      <c r="I133" s="4"/>
      <c r="J133" s="33"/>
      <c r="K133" s="33"/>
      <c r="L133" s="33"/>
      <c r="M133" s="4"/>
      <c r="N133" s="4"/>
      <c r="O133" s="4"/>
      <c r="P133" s="4"/>
    </row>
    <row r="134" spans="9:16" ht="20.25">
      <c r="I134" s="4"/>
      <c r="J134" s="33"/>
      <c r="K134" s="33"/>
      <c r="L134" s="33"/>
      <c r="M134" s="4"/>
      <c r="N134" s="4"/>
      <c r="O134" s="4"/>
      <c r="P134" s="4"/>
    </row>
    <row r="135" spans="9:16" ht="20.25">
      <c r="I135" s="4"/>
      <c r="J135" s="33"/>
      <c r="K135" s="33"/>
      <c r="L135" s="33"/>
      <c r="M135" s="4"/>
      <c r="N135" s="4"/>
      <c r="O135" s="4"/>
      <c r="P135" s="4"/>
    </row>
    <row r="136" spans="9:16" ht="20.25">
      <c r="I136" s="4"/>
      <c r="J136" s="4"/>
      <c r="K136" s="4"/>
      <c r="L136" s="4"/>
      <c r="M136" s="4"/>
      <c r="N136" s="4"/>
      <c r="O136" s="4"/>
      <c r="P136" s="4"/>
    </row>
    <row r="137" spans="9:16" ht="20.25">
      <c r="I137" s="4"/>
      <c r="J137" s="4"/>
      <c r="K137" s="4"/>
      <c r="L137" s="4"/>
      <c r="M137" s="4"/>
      <c r="N137" s="4"/>
      <c r="O137" s="4"/>
      <c r="P137" s="29"/>
    </row>
    <row r="138" spans="9:16" ht="20.25">
      <c r="I138" s="4"/>
      <c r="J138" s="4"/>
      <c r="K138" s="4"/>
      <c r="L138" s="4"/>
      <c r="M138" s="4"/>
      <c r="N138" s="4"/>
      <c r="O138" s="4"/>
      <c r="P138" s="4"/>
    </row>
    <row r="139" spans="9:16" ht="20.25">
      <c r="I139" s="4"/>
      <c r="J139" s="4"/>
      <c r="K139" s="4"/>
      <c r="L139" s="4"/>
      <c r="M139" s="4"/>
      <c r="N139" s="4"/>
      <c r="O139" s="4"/>
      <c r="P139" s="4"/>
    </row>
    <row r="140" spans="9:16" ht="20.25">
      <c r="I140" s="4"/>
      <c r="J140" s="4"/>
      <c r="K140" s="4"/>
      <c r="L140" s="4"/>
      <c r="M140" s="4"/>
      <c r="N140" s="4"/>
      <c r="O140" s="4"/>
      <c r="P140" s="4"/>
    </row>
    <row r="141" spans="9:16" ht="20.25">
      <c r="I141" s="4"/>
      <c r="J141" s="4"/>
      <c r="K141" s="4"/>
      <c r="L141" s="4"/>
      <c r="M141" s="4"/>
      <c r="N141" s="4"/>
      <c r="O141" s="4"/>
      <c r="P141" s="4"/>
    </row>
    <row r="142" spans="9:16" ht="20.25">
      <c r="I142" s="4"/>
      <c r="J142" s="4"/>
      <c r="K142" s="4"/>
      <c r="L142" s="4"/>
      <c r="M142" s="4"/>
      <c r="N142" s="4"/>
      <c r="O142" s="4"/>
      <c r="P142" s="4"/>
    </row>
  </sheetData>
  <sheetProtection/>
  <mergeCells count="17">
    <mergeCell ref="AP68:AP69"/>
    <mergeCell ref="J132:L135"/>
    <mergeCell ref="C89:E91"/>
    <mergeCell ref="AM89:AO91"/>
    <mergeCell ref="M124:S126"/>
    <mergeCell ref="U124:W126"/>
    <mergeCell ref="Y124:AH126"/>
    <mergeCell ref="AP73:AP74"/>
    <mergeCell ref="AP77:AP78"/>
    <mergeCell ref="AP36:AP37"/>
    <mergeCell ref="AP40:AP41"/>
    <mergeCell ref="AP44:AP45"/>
    <mergeCell ref="AP48:AP49"/>
    <mergeCell ref="AP52:AP53"/>
    <mergeCell ref="AP56:AP57"/>
    <mergeCell ref="AP61:AP62"/>
    <mergeCell ref="AP64:AP6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</dc:creator>
  <cp:keywords/>
  <dc:description/>
  <cp:lastModifiedBy>sara</cp:lastModifiedBy>
  <dcterms:created xsi:type="dcterms:W3CDTF">2019-08-13T18:17:08Z</dcterms:created>
  <dcterms:modified xsi:type="dcterms:W3CDTF">2019-08-23T22:24:42Z</dcterms:modified>
  <cp:category/>
  <cp:version/>
  <cp:contentType/>
  <cp:contentStatus/>
</cp:coreProperties>
</file>